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ne.balistreri\Desktop\"/>
    </mc:Choice>
  </mc:AlternateContent>
  <bookViews>
    <workbookView xWindow="0" yWindow="0" windowWidth="19200" windowHeight="6930" activeTab="2"/>
  </bookViews>
  <sheets>
    <sheet name="Data Sheet" sheetId="2" r:id="rId1"/>
    <sheet name="Analysis" sheetId="1" r:id="rId2"/>
    <sheet name="Values" sheetId="3" r:id="rId3"/>
  </sheets>
  <externalReferences>
    <externalReference r:id="rId4"/>
  </externalReferences>
  <definedNames>
    <definedName name="AbbRole">[1]!Table4[#All]</definedName>
    <definedName name="_xlnm.Print_Area" localSheetId="1">Analysis!$A$1:$T$50</definedName>
    <definedName name="_xlnm.Print_Area" localSheetId="0">'Data Sheet'!$A$1:$T$29</definedName>
    <definedName name="_xlnm.Print_Area" localSheetId="2">Values!$A$1:$I$35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E17" i="2"/>
  <c r="E18" i="2"/>
  <c r="E19" i="2"/>
  <c r="E20" i="2"/>
  <c r="E21" i="2"/>
  <c r="E22" i="2"/>
  <c r="E11" i="2"/>
  <c r="E12" i="2"/>
  <c r="E13" i="2"/>
  <c r="E14" i="2"/>
  <c r="E15" i="2"/>
  <c r="E10" i="2"/>
  <c r="D10" i="2"/>
  <c r="D21" i="2"/>
  <c r="D22" i="2"/>
  <c r="D17" i="2"/>
  <c r="D18" i="2"/>
  <c r="D19" i="2"/>
  <c r="D20" i="2"/>
  <c r="D14" i="2"/>
  <c r="D15" i="2"/>
  <c r="D16" i="2"/>
  <c r="D11" i="2"/>
  <c r="D12" i="2"/>
  <c r="D13" i="2"/>
  <c r="P10" i="2"/>
  <c r="S10" i="2"/>
  <c r="P11" i="2"/>
  <c r="S11" i="2"/>
  <c r="P12" i="2"/>
  <c r="S12" i="2"/>
  <c r="P13" i="2"/>
  <c r="S13" i="2"/>
  <c r="P14" i="2"/>
  <c r="S14" i="2"/>
  <c r="P15" i="2"/>
  <c r="S15" i="2"/>
  <c r="P16" i="2"/>
  <c r="S16" i="2"/>
  <c r="P17" i="2"/>
  <c r="S17" i="2"/>
  <c r="P18" i="2"/>
  <c r="S18" i="2"/>
  <c r="P19" i="2"/>
  <c r="S19" i="2"/>
  <c r="P20" i="2"/>
  <c r="S20" i="2"/>
  <c r="P21" i="2"/>
  <c r="S21" i="2"/>
  <c r="P22" i="2"/>
  <c r="S22" i="2"/>
  <c r="P23" i="2"/>
  <c r="S23" i="2"/>
  <c r="P24" i="2"/>
  <c r="S24" i="2"/>
  <c r="P25" i="2"/>
  <c r="S25" i="2"/>
  <c r="P26" i="2"/>
  <c r="S26" i="2"/>
  <c r="P27" i="2"/>
  <c r="S27" i="2"/>
  <c r="Q28" i="2"/>
  <c r="Q29" i="2" s="1"/>
  <c r="R28" i="2"/>
  <c r="R29" i="2" s="1"/>
  <c r="P4" i="2" l="1"/>
  <c r="P5" i="2"/>
  <c r="P6" i="2"/>
  <c r="P7" i="2"/>
  <c r="P8" i="2"/>
  <c r="I41" i="1" l="1"/>
  <c r="M33" i="1"/>
  <c r="G33" i="1"/>
  <c r="M32" i="1"/>
  <c r="M39" i="1"/>
  <c r="M27" i="1"/>
  <c r="M44" i="1"/>
  <c r="K32" i="1"/>
  <c r="K27" i="1"/>
  <c r="K22" i="1"/>
  <c r="K17" i="1"/>
  <c r="K12" i="1"/>
  <c r="K7" i="1"/>
  <c r="I32" i="1"/>
  <c r="I27" i="1"/>
  <c r="I22" i="1"/>
  <c r="I39" i="1"/>
  <c r="I44" i="1"/>
  <c r="G32" i="1"/>
  <c r="G27" i="1"/>
  <c r="G22" i="1"/>
  <c r="G17" i="1"/>
  <c r="E22" i="1"/>
  <c r="E27" i="1"/>
  <c r="E32" i="1"/>
  <c r="E39" i="1"/>
  <c r="E44" i="1"/>
  <c r="S5" i="2"/>
  <c r="E41" i="1" s="1"/>
  <c r="S6" i="2"/>
  <c r="S7" i="2"/>
  <c r="E29" i="1" s="1"/>
  <c r="S8" i="2"/>
  <c r="E24" i="1" s="1"/>
  <c r="S9" i="2"/>
  <c r="G19" i="1" s="1"/>
  <c r="G24" i="1"/>
  <c r="G29" i="1"/>
  <c r="G34" i="1"/>
  <c r="I46" i="1"/>
  <c r="I24" i="1"/>
  <c r="I29" i="1"/>
  <c r="I34" i="1"/>
  <c r="K9" i="1"/>
  <c r="K14" i="1"/>
  <c r="K19" i="1"/>
  <c r="K24" i="1"/>
  <c r="K29" i="1"/>
  <c r="K34" i="1"/>
  <c r="M46" i="1"/>
  <c r="M29" i="1"/>
  <c r="M41" i="1"/>
  <c r="M34" i="1"/>
  <c r="S4" i="2"/>
  <c r="E40" i="1"/>
  <c r="E33" i="1"/>
  <c r="E28" i="1"/>
  <c r="E23" i="1"/>
  <c r="P9" i="2"/>
  <c r="G18" i="1" s="1"/>
  <c r="G23" i="1"/>
  <c r="G28" i="1"/>
  <c r="I45" i="1"/>
  <c r="I40" i="1"/>
  <c r="I23" i="1"/>
  <c r="I28" i="1"/>
  <c r="I33" i="1"/>
  <c r="K8" i="1"/>
  <c r="K13" i="1"/>
  <c r="K18" i="1"/>
  <c r="K23" i="1"/>
  <c r="K28" i="1"/>
  <c r="K33" i="1"/>
  <c r="M45" i="1"/>
  <c r="M28" i="1"/>
  <c r="M40" i="1"/>
  <c r="E45" i="1"/>
  <c r="O6" i="1" l="1" a="1"/>
  <c r="O6" i="1" s="1"/>
  <c r="O7" i="1"/>
  <c r="E34" i="1"/>
  <c r="E46"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<sst xmlns="http://schemas.openxmlformats.org/spreadsheetml/2006/main" count="129" uniqueCount="103">
  <si>
    <t>Category</t>
  </si>
  <si>
    <t>Activity</t>
  </si>
  <si>
    <t>Description</t>
  </si>
  <si>
    <t>Talent Acquisition</t>
  </si>
  <si>
    <t>Recruitment Strategy</t>
  </si>
  <si>
    <t>Align hiring needs with business goals and source top talent through targeted methods to ensure workforce effectiveness and growth.</t>
  </si>
  <si>
    <t>Employer Branding</t>
  </si>
  <si>
    <t>Build a compelling company reputation to attract and retain top talent, reinforcing culture, values, and competitive advantages.</t>
  </si>
  <si>
    <t>Applicant Tracking</t>
  </si>
  <si>
    <t>Design and implement processes within an applicant tracking system (ATS) to ensure smooth workflows and candidate experience.</t>
  </si>
  <si>
    <t>Candidate Experience</t>
  </si>
  <si>
    <t>Enhance every touchpoint of the hiring process to ensure positive interactions, improving engagement, retention, and employer reputation.</t>
  </si>
  <si>
    <t>Onboarding Process</t>
  </si>
  <si>
    <t>Integrate new hires smoothly into company culture, ensuring role clarity, productivity, and long-term engagement from day one.</t>
  </si>
  <si>
    <t>Employee Development</t>
  </si>
  <si>
    <t>Create a strategic process of attracting, recruiting, and hiring top talent for your organization</t>
  </si>
  <si>
    <t>Enhance skills, knowledge, and growth through training, mentoring, and career advancement programs</t>
  </si>
  <si>
    <t>Training Programs</t>
  </si>
  <si>
    <t>Provide skill development and compliance training to enhance employee capabilities, aligning workforce growth with business goals.</t>
  </si>
  <si>
    <t>Career Pathing</t>
  </si>
  <si>
    <t>Define clear progression opportunities, boosting retention and engagement by aligning employee aspirations with organizational needs.</t>
  </si>
  <si>
    <t>Leadership Development</t>
  </si>
  <si>
    <t>Prepare future leaders through mentoring, coaching, and training, ensuring strong succession planning and organizational stability.</t>
  </si>
  <si>
    <t>Performance Management</t>
  </si>
  <si>
    <t>Evaluate and enhance employee contributions through feedback, goal-setting, and development plans to drive business success.</t>
  </si>
  <si>
    <t>Compensation &amp; Benefits</t>
  </si>
  <si>
    <t>Pay Structure</t>
  </si>
  <si>
    <t xml:space="preserve">Define salary levels and equity, ensuring fair, competitive compensation that aligns with business goals and industry standards. </t>
  </si>
  <si>
    <t>Incentives &amp; Bonuses</t>
  </si>
  <si>
    <t xml:space="preserve">Motivate performance through financial rewards, driving productivity, engagement, and goal achievement. </t>
  </si>
  <si>
    <t>Payroll Administration</t>
  </si>
  <si>
    <t>Manage accurate and timely employee compensation, ensuring compliance, proper deductions, and alignment with company policies and regulations.</t>
  </si>
  <si>
    <t>Benefits Administration &amp; Competitiveness</t>
  </si>
  <si>
    <t>Administer competitive employee benefits programs, facilitate enrollments, ensure affordability, and maintain regulatory compliance with efficient administration and reporting.</t>
  </si>
  <si>
    <t>Total Rewards Strategy</t>
  </si>
  <si>
    <t>Combine pay, benefits, recognition, and development to maximize employee satisfaction and organizational success.</t>
  </si>
  <si>
    <t>Ensure competitive pay, rewards, and perks to attract, retain, and motivate your employees</t>
  </si>
  <si>
    <t>Compliance &amp; Risk Management</t>
  </si>
  <si>
    <t>Labor Law Adherence</t>
  </si>
  <si>
    <t xml:space="preserve">Ensure compliance with employment laws, minimizing legal risks and maintaining fair workplace practices. </t>
  </si>
  <si>
    <t>Workplace Safety</t>
  </si>
  <si>
    <t>Implement policies and training to prevent hazards, ensuring a secure and compliant work environment.</t>
  </si>
  <si>
    <t>Workers' Comp &amp; Administration</t>
  </si>
  <si>
    <t>Handle claims, track injuries, coordinate insurance, and ensure your business is compliant with state laws.</t>
  </si>
  <si>
    <t>Leave Administration</t>
  </si>
  <si>
    <t>Manage employee leave programs, ensuring compliance, accurate tracking, and workforce continuity.</t>
  </si>
  <si>
    <t>Employee Handbook</t>
  </si>
  <si>
    <t>Gather and organize key workplace policies, procedures, and expectations into one clear, easy-to-understand guide for your team.</t>
  </si>
  <si>
    <t>Employee Relations &amp; Conflict Resolution</t>
  </si>
  <si>
    <t>Foster a positive workplace by addressing concerns, resolving disputes, and promoting fair treatment.</t>
  </si>
  <si>
    <t>Employment Engagement &amp; Retention</t>
  </si>
  <si>
    <t>Ensure legal adherence mitigates workplace risks, and protects the organization from liabilities</t>
  </si>
  <si>
    <t>Foster a motivated workforce through recognition development, and a positive workplace culture</t>
  </si>
  <si>
    <t>Company Culture</t>
  </si>
  <si>
    <t>Shape workplace values, behaviors, and environment to drive engagement, productivity, and retention.</t>
  </si>
  <si>
    <t>Recognition &amp; Reward Programs</t>
  </si>
  <si>
    <t>Design programs that motivate employees through appreciation, incentives, and achievements, boosting morale and performance.</t>
  </si>
  <si>
    <t>Work-Life Balance</t>
  </si>
  <si>
    <t>Define policies that support flexibility and well-being to enhance job satisfaction, productivity, and retention.</t>
  </si>
  <si>
    <t>Employee Satisfaction &amp; Surveys</t>
  </si>
  <si>
    <t>Gather feedback to improve engagement, address concerns, and strengthen workplace culture.</t>
  </si>
  <si>
    <t>Total Hours</t>
  </si>
  <si>
    <t>Number of Employees Needed (Based on 40 Hour Work Week)</t>
  </si>
  <si>
    <t>Current</t>
  </si>
  <si>
    <t>Proposed</t>
  </si>
  <si>
    <t>Owner</t>
  </si>
  <si>
    <t>Importance</t>
  </si>
  <si>
    <t>Assessment</t>
  </si>
  <si>
    <t>Gap</t>
  </si>
  <si>
    <t>Actual Hrs/Wk</t>
  </si>
  <si>
    <t>Target Hrs/Wk</t>
  </si>
  <si>
    <t>Time Gap</t>
  </si>
  <si>
    <t>Score</t>
  </si>
  <si>
    <t>Value</t>
  </si>
  <si>
    <t>None</t>
  </si>
  <si>
    <t>Low</t>
  </si>
  <si>
    <t>Med</t>
  </si>
  <si>
    <t>High</t>
  </si>
  <si>
    <t>Abbreviation</t>
  </si>
  <si>
    <t>Role</t>
  </si>
  <si>
    <t>Admin</t>
  </si>
  <si>
    <t>Administrative Manager</t>
  </si>
  <si>
    <t>HRM</t>
  </si>
  <si>
    <t>HR Manager</t>
  </si>
  <si>
    <t>Opps</t>
  </si>
  <si>
    <t>Operations Manager</t>
  </si>
  <si>
    <t>PEO</t>
  </si>
  <si>
    <t>Professional Employment Manager</t>
  </si>
  <si>
    <t>Other</t>
  </si>
  <si>
    <t>Gap Scoring</t>
  </si>
  <si>
    <t>Role Definition</t>
  </si>
  <si>
    <t>TALENT ACQUISITION</t>
  </si>
  <si>
    <t>EMPLOYEE DEVELOPMENT</t>
  </si>
  <si>
    <t>COMPENSATION &amp; BENEFITS</t>
  </si>
  <si>
    <t>COMPLIANCE &amp; RISK MANAGEMENT</t>
  </si>
  <si>
    <t>Labor Law Adherance</t>
  </si>
  <si>
    <t xml:space="preserve">   </t>
  </si>
  <si>
    <t>EMPLOYEE ENGAGEMENT &amp; RETENTION</t>
  </si>
  <si>
    <t>Recognition &amp; 
Reward Programs</t>
  </si>
  <si>
    <t>Benefits Administration 
&amp; Competitiveness</t>
  </si>
  <si>
    <t>Workers' Comp &amp; 
Administration</t>
  </si>
  <si>
    <t>Employee Satisfaction &amp; 
Surveys</t>
  </si>
  <si>
    <t>Employee Relations &amp; 
Conflict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</si>
</sst>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Aptos Narrow"/>
      <family val="2"/>
      <scheme val="minor"/>
    </font>
    <font>
      <sz val="11"/>
      <color theme="1"/>
      <name val="Segoe UI"/>
      <family val="2"/>
    </font>
    <font>
      <b/>
      <sz val="11"/>
      <color theme="1"/>
      <name val="Segoe UI"/>
      <family val="2"/>
    </font>
    <font>
      <sz val="9"/>
      <color theme="1"/>
      <name val="Segoe UI"/>
      <family val="2"/>
    </font>
    <font>
      <b/>
      <sz val="11"/>
      <color theme="0"/>
      <name val="Segoe UI"/>
      <family val="2"/>
    </font>
    <font>
      <b/>
      <sz val="12"/>
      <color theme="1"/>
      <name val="Segoe UI"/>
      <family val="2"/>
    </font>
    <font>
      <i/>
      <sz val="11"/>
      <color theme="1"/>
      <name val="Segoe UI"/>
      <family val="2"/>
    </font>
    <font>
      <b/>
      <sz val="11"/>
      <name val="Segoe UI"/>
      <family val="2"/>
    </font>
    <font>
      <sz val="10"/>
      <name val="Segoe UI"/>
      <family val="2"/>
    </font>
    <font>
      <b/>
      <sz val="14"/>
      <color rgb="FFFFB930"/>
      <name val="Segoe UI"/>
      <family val="2"/>
    </font>
    <font>
      <sz val="11"/>
      <name val="Segoe UI"/>
      <family val="2"/>
    </font>
  </fonts>
  <fills count="6">
    <fill>
      <patternFill patternType="none"/>
    </fill>
    <fill>
      <patternFill patternType="gray125"/>
    </fill>
    <fill>
      <patternFill patternType="solid">
        <fgColor rgb="FF14295B"/>
        <bgColor indexed="64"/>
      </patternFill>
    </fill>
    <fill>
      <patternFill patternType="solid">
        <fgColor rgb="FFF8F8F8"/>
        <bgColor indexed="64"/>
      </patternFill>
    </fill>
    <fill>
      <patternFill patternType="solid">
        <fgColor rgb="FFDEF1F2"/>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bottom style="thin">
        <color theme="1"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1" tint="0.34998626667073579"/>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1" tint="0.34998626667073579"/>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right>
      <top style="thin">
        <color theme="1" tint="0.34998626667073579"/>
      </top>
      <bottom style="thin">
        <color theme="0" tint="-0.14999847407452621"/>
      </bottom>
      <diagonal/>
    </border>
    <border>
      <left/>
      <right style="thin">
        <color theme="0"/>
      </right>
      <top style="thin">
        <color theme="0" tint="-0.14999847407452621"/>
      </top>
      <bottom style="thin">
        <color theme="0" tint="-0.14999847407452621"/>
      </bottom>
      <diagonal/>
    </border>
    <border>
      <left/>
      <right style="thin">
        <color theme="0"/>
      </right>
      <top/>
      <bottom style="thin">
        <color theme="0" tint="-0.14999847407452621"/>
      </bottom>
      <diagonal/>
    </border>
    <border>
      <left style="thin">
        <color theme="0"/>
      </left>
      <right style="thin">
        <color theme="0"/>
      </right>
      <top style="thin">
        <color theme="1" tint="0.34998626667073579"/>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left>
      <right style="thin">
        <color theme="0"/>
      </right>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right/>
      <top style="thin">
        <color theme="0" tint="-0.14999847407452621"/>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249977111117893"/>
      </top>
      <bottom/>
      <diagonal/>
    </border>
    <border>
      <left style="thin">
        <color theme="0" tint="-0.14999847407452621"/>
      </left>
      <right style="thin">
        <color theme="0" tint="-0.14999847407452621"/>
      </right>
      <top style="thin">
        <color theme="0" tint="-0.249977111117893"/>
      </top>
      <bottom/>
      <diagonal/>
    </border>
  </borders>
  <cellStyleXfs count="1">
    <xf numFmtId="0" fontId="0" fillId="0" borderId="0"/>
  </cellStyleXfs>
  <cellXfs count="81">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2" fillId="0" borderId="0" xfId="0" applyFont="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3" borderId="1" xfId="0" applyFont="1" applyFill="1" applyBorder="1" applyAlignment="1">
      <alignment horizontal="center" textRotation="90"/>
    </xf>
    <xf numFmtId="0" fontId="2" fillId="3" borderId="2" xfId="0" applyFont="1" applyFill="1" applyBorder="1"/>
    <xf numFmtId="0" fontId="2" fillId="3" borderId="2" xfId="0" applyFont="1" applyFill="1" applyBorder="1" applyAlignment="1">
      <alignment horizontal="center" textRotation="90"/>
    </xf>
    <xf numFmtId="0" fontId="9" fillId="0" borderId="0" xfId="0" applyFont="1" applyAlignment="1"/>
    <xf numFmtId="0" fontId="0" fillId="0" borderId="3" xfId="0" applyBorder="1"/>
    <xf numFmtId="0" fontId="0" fillId="0" borderId="4" xfId="0" applyBorder="1"/>
    <xf numFmtId="0" fontId="1" fillId="0" borderId="5" xfId="0" applyFont="1" applyBorder="1"/>
    <xf numFmtId="0" fontId="2" fillId="3" borderId="5" xfId="0" applyFont="1" applyFill="1" applyBorder="1"/>
    <xf numFmtId="0" fontId="1" fillId="0" borderId="7" xfId="0" applyFont="1" applyBorder="1" applyAlignment="1">
      <alignment wrapText="1"/>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xf numFmtId="0" fontId="5" fillId="0" borderId="8" xfId="0" applyFont="1" applyBorder="1"/>
    <xf numFmtId="0" fontId="1" fillId="0" borderId="10" xfId="0" applyFont="1" applyBorder="1" applyAlignment="1">
      <alignment vertical="center"/>
    </xf>
    <xf numFmtId="0" fontId="1" fillId="0" borderId="5" xfId="0" applyFont="1" applyBorder="1" applyAlignment="1">
      <alignment vertical="center" wrapText="1"/>
    </xf>
    <xf numFmtId="0" fontId="1" fillId="0" borderId="8" xfId="0" applyFont="1" applyBorder="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xf>
    <xf numFmtId="0" fontId="2" fillId="0" borderId="18" xfId="0" applyFont="1" applyBorder="1"/>
    <xf numFmtId="0" fontId="2" fillId="0" borderId="18" xfId="0" applyFont="1" applyBorder="1" applyAlignment="1">
      <alignment wrapText="1"/>
    </xf>
    <xf numFmtId="0" fontId="0" fillId="0" borderId="0" xfId="0" applyBorder="1"/>
    <xf numFmtId="0" fontId="1" fillId="3" borderId="0" xfId="0" applyFont="1" applyFill="1" applyBorder="1"/>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9" fillId="0" borderId="0" xfId="0" applyFont="1" applyAlignment="1">
      <alignment horizontal="center"/>
    </xf>
    <xf numFmtId="0" fontId="0" fillId="0" borderId="18" xfId="0" applyBorder="1"/>
    <xf numFmtId="0" fontId="0" fillId="0" borderId="23" xfId="0" applyBorder="1"/>
    <xf numFmtId="0" fontId="8" fillId="0" borderId="0" xfId="0" applyFont="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8" fillId="0" borderId="24" xfId="0" applyFont="1" applyBorder="1" applyAlignment="1">
      <alignment horizontal="center" vertical="center"/>
    </xf>
    <xf numFmtId="0" fontId="10" fillId="5" borderId="27" xfId="0" applyFont="1" applyFill="1" applyBorder="1" applyAlignment="1">
      <alignment horizontal="center" vertical="center"/>
    </xf>
    <xf numFmtId="0" fontId="10" fillId="5" borderId="28" xfId="0" quotePrefix="1"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quotePrefix="1" applyFont="1" applyFill="1" applyBorder="1" applyAlignment="1">
      <alignment horizontal="center" vertical="center" wrapText="1"/>
    </xf>
    <xf numFmtId="0" fontId="10" fillId="5" borderId="18" xfId="0" quotePrefix="1" applyFont="1" applyFill="1" applyBorder="1" applyAlignment="1">
      <alignment horizontal="center" vertical="center" wrapText="1"/>
    </xf>
    <xf numFmtId="0" fontId="10" fillId="5" borderId="2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9" xfId="0" quotePrefix="1" applyFont="1" applyFill="1" applyBorder="1" applyAlignment="1">
      <alignment horizontal="center" vertical="center" wrapText="1"/>
    </xf>
    <xf numFmtId="0" fontId="10" fillId="5" borderId="20" xfId="0" quotePrefix="1" applyFont="1" applyFill="1" applyBorder="1" applyAlignment="1">
      <alignment horizontal="center" vertical="center" wrapText="1"/>
    </xf>
    <xf numFmtId="0" fontId="10" fillId="5" borderId="19" xfId="0" applyFont="1" applyFill="1" applyBorder="1" applyAlignment="1">
      <alignment horizontal="center" vertical="center"/>
    </xf>
    <xf numFmtId="0" fontId="0" fillId="0" borderId="0" xfId="0" applyBorder="1" applyProtection="1">
      <protection locked="0"/>
    </xf>
    <xf numFmtId="0" fontId="2" fillId="3" borderId="0" xfId="0" applyFont="1" applyFill="1" applyBorder="1" applyAlignment="1" applyProtection="1">
      <alignment horizontal="center"/>
      <protection locked="0"/>
    </xf>
    <xf numFmtId="0" fontId="1" fillId="3" borderId="0" xfId="0" applyFont="1" applyFill="1" applyBorder="1" applyProtection="1">
      <protection locked="0"/>
    </xf>
    <xf numFmtId="0" fontId="2" fillId="3" borderId="2" xfId="0" applyFont="1" applyFill="1" applyBorder="1" applyAlignment="1" applyProtection="1">
      <alignment horizontal="center" textRotation="90"/>
      <protection locked="0"/>
    </xf>
    <xf numFmtId="0" fontId="1" fillId="4" borderId="12"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3"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4" borderId="8" xfId="0" applyFont="1" applyFill="1" applyBorder="1" applyAlignment="1" applyProtection="1">
      <alignment horizontal="center"/>
      <protection locked="0"/>
    </xf>
    <xf numFmtId="0" fontId="1" fillId="4" borderId="14"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1" fillId="0" borderId="8" xfId="0" applyFont="1" applyBorder="1" applyProtection="1">
      <protection locked="0"/>
    </xf>
    <xf numFmtId="0" fontId="0" fillId="0" borderId="0" xfId="0" applyProtection="1">
      <protection locked="0"/>
    </xf>
    <xf numFmtId="0" fontId="2" fillId="3" borderId="1" xfId="0" applyFont="1" applyFill="1" applyBorder="1" applyAlignment="1" applyProtection="1">
      <alignment horizontal="center" textRotation="90"/>
      <protection locked="0"/>
    </xf>
    <xf numFmtId="2" fontId="2" fillId="0" borderId="8" xfId="0" applyNumberFormat="1" applyFont="1" applyBorder="1" applyProtection="1">
      <protection locked="0"/>
    </xf>
    <xf numFmtId="0" fontId="2" fillId="0" borderId="8" xfId="0" applyFont="1" applyBorder="1" applyProtection="1">
      <protection locked="0"/>
    </xf>
    <xf numFmtId="0" fontId="7" fillId="3" borderId="9" xfId="0" applyFont="1" applyFill="1" applyBorder="1" applyProtection="1">
      <protection locked="0"/>
    </xf>
    <xf numFmtId="0" fontId="7" fillId="3" borderId="22" xfId="0" applyFont="1" applyFill="1" applyBorder="1" applyProtection="1">
      <protection locked="0"/>
    </xf>
    <xf numFmtId="0" fontId="1" fillId="4" borderId="11" xfId="0" applyFont="1" applyFill="1" applyBorder="1" applyProtection="1">
      <protection locked="0"/>
    </xf>
    <xf numFmtId="0" fontId="1" fillId="4" borderId="21" xfId="0" applyFont="1" applyFill="1" applyBorder="1" applyProtection="1">
      <protection locked="0"/>
    </xf>
    <xf numFmtId="0" fontId="1" fillId="0" borderId="11" xfId="0" applyFont="1" applyBorder="1" applyProtection="1">
      <protection locked="0"/>
    </xf>
    <xf numFmtId="0" fontId="1" fillId="0" borderId="21" xfId="0" applyFont="1" applyBorder="1" applyProtection="1">
      <protection locked="0"/>
    </xf>
    <xf numFmtId="0" fontId="0" fillId="0" borderId="11" xfId="0" applyBorder="1" applyProtection="1">
      <protection locked="0"/>
    </xf>
    <xf numFmtId="0" fontId="0" fillId="0" borderId="21" xfId="0" applyBorder="1" applyProtection="1">
      <protection locked="0"/>
    </xf>
    <xf numFmtId="0" fontId="0" fillId="4" borderId="11" xfId="0" applyFill="1" applyBorder="1" applyProtection="1">
      <protection locked="0"/>
    </xf>
    <xf numFmtId="0" fontId="0" fillId="4" borderId="21" xfId="0" applyFill="1" applyBorder="1" applyProtection="1">
      <protection locked="0"/>
    </xf>
  </cellXfs>
  <cellStyles count="1">
    <cellStyle name="Normal" xfId="0" builtinId="0"/>
  </cellStyles>
  <dxfs count="80">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FFC000"/>
        </patternFill>
      </fill>
    </dxf>
    <dxf>
      <fill>
        <patternFill>
          <bgColor rgb="FFC00000"/>
        </patternFill>
      </fill>
    </dxf>
    <dxf>
      <fill>
        <patternFill>
          <bgColor rgb="FF92D050"/>
        </patternFill>
      </fill>
    </dxf>
    <dxf>
      <fill>
        <patternFill>
          <bgColor rgb="FFFFFF99"/>
        </patternFill>
      </fill>
    </dxf>
    <dxf>
      <fill>
        <patternFill>
          <bgColor rgb="FFC00000"/>
        </patternFill>
      </fill>
    </dxf>
    <dxf>
      <fill>
        <patternFill>
          <bgColor rgb="FF92D050"/>
        </patternFill>
      </fill>
    </dxf>
    <dxf>
      <fill>
        <patternFill>
          <bgColor rgb="FFFFC000"/>
        </patternFill>
      </fill>
    </dxf>
    <dxf>
      <font>
        <color theme="0"/>
      </font>
      <fill>
        <patternFill>
          <bgColor rgb="FFC00000"/>
        </patternFill>
      </fill>
    </dxf>
    <dxf>
      <font>
        <color auto="1"/>
      </font>
      <fill>
        <patternFill>
          <bgColor rgb="FF92D050"/>
        </patternFill>
      </fill>
    </dxf>
    <dxf>
      <fill>
        <patternFill>
          <bgColor rgb="FFFFC000"/>
        </patternFill>
      </fill>
    </dxf>
    <dxf>
      <font>
        <color theme="0"/>
      </font>
      <fill>
        <patternFill>
          <bgColor rgb="FFC00000"/>
        </patternFill>
      </fill>
    </dxf>
    <dxf>
      <fill>
        <patternFill>
          <bgColor rgb="FFFFC000"/>
        </patternFill>
      </fill>
    </dxf>
    <dxf>
      <fill>
        <patternFill>
          <bgColor rgb="FF92D050"/>
        </patternFill>
      </fill>
    </dxf>
    <dxf>
      <font>
        <color theme="0"/>
      </font>
      <fill>
        <patternFill>
          <bgColor rgb="FFC00000"/>
        </patternFill>
      </fill>
    </dxf>
    <dxf>
      <font>
        <color theme="0"/>
      </font>
    </dxf>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top style="thin">
          <color theme="0" tint="-0.14999847407452621"/>
        </top>
      </border>
    </dxf>
    <dxf>
      <border>
        <bottom style="thin">
          <color theme="0" tint="-0.14999847407452621"/>
        </bottom>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protection locked="0" hidden="0"/>
    </dxf>
    <dxf>
      <font>
        <b/>
        <i val="0"/>
        <strike val="0"/>
        <condense val="0"/>
        <extend val="0"/>
        <outline val="0"/>
        <shadow val="0"/>
        <u val="none"/>
        <vertAlign val="baseline"/>
        <sz val="11"/>
        <color auto="1"/>
        <name val="Segoe UI"/>
        <scheme val="none"/>
      </font>
      <fill>
        <patternFill patternType="solid">
          <fgColor indexed="64"/>
          <bgColor rgb="FFF8F8F8"/>
        </patternFill>
      </fill>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0" hidden="0"/>
    </dxf>
  </dxfs>
  <tableStyles count="0" defaultTableStyle="TableStyleMedium2" defaultPivotStyle="PivotStyleLight16"/>
  <colors>
    <mruColors>
      <color rgb="FFDEF1F2"/>
      <color rgb="FFF8F8F8"/>
      <color rgb="FF14295B"/>
      <color rgb="FFFFB930"/>
      <color rgb="FFFBFBFB"/>
      <color rgb="FFF7F7F7"/>
      <color rgb="FFFF7C80"/>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201004</xdr:colOff>
      <xdr:row>2</xdr:row>
      <xdr:rowOff>76200</xdr:rowOff>
    </xdr:from>
    <xdr:to>
      <xdr:col>4</xdr:col>
      <xdr:colOff>2552701</xdr:colOff>
      <xdr:row>2</xdr:row>
      <xdr:rowOff>476250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254" y="463550"/>
          <a:ext cx="3367697" cy="400050"/>
        </a:xfrm>
        <a:prstGeom prst="rect">
          <a:avLst/>
        </a:prstGeom>
      </xdr:spPr>
    </xdr:pic>
    <xdr:clientData/>
  </xdr:twoCellAnchor>
  <xdr:twoCellAnchor>
    <xdr:from>
      <xdr:col>2</xdr:col>
      <xdr:colOff>114300</xdr:colOff>
      <xdr:row>3</xdr:row>
      <xdr:rowOff>139700</xdr:rowOff>
    </xdr:from>
    <xdr:to>
      <xdr:col>5</xdr:col>
      <xdr:colOff>57150</xdr:colOff>
      <xdr:row>7</xdr:row>
      <xdr:rowOff>685800</xdr:rowOff>
    </xdr:to>
    <xdr:sp macro="" textlink="">
      <xdr:nvSpPr>
        <xdr:cNvPr id="3" name="Rectangle 2">
          <a:extLst>
            <a:ext uri="{FF2B5EF4-FFF2-40B4-BE49-F238E27FC236}">
              <a16:creationId xmlns:a16="http://schemas.microsoft.com/office/drawing/2014/main" id="{932C9C4E-7FBB-4E4B-B2B8-AB1D233F4E64}"/>
            </a:ext>
          </a:extLst>
        </xdr:cNvPr>
        <xdr:cNvSpPr>
          <a:spLocks/>
        </xdr:cNvSpPr>
      </xdr:nvSpPr>
      <xdr:spPr>
        <a:xfrm>
          <a:off x="781050" y="1397000"/>
          <a:ext cx="4216400" cy="3060700"/>
        </a:xfrm>
        <a:prstGeom prst="rect">
          <a:avLst/>
        </a:prstGeom>
        <a:solidFill>
          <a:schemeClr val="bg1"/>
        </a:solidFill>
        <a:ln>
          <a:noFill/>
        </a:ln>
        <a:effectLst>
          <a:outerShdw blurRad="342900" sx="92000" sy="92000" algn="ctr" rotWithShape="0">
            <a:prstClr val="black">
              <a:alpha val="54000"/>
            </a:prstClr>
          </a:outerShdw>
        </a:effectLst>
      </xdr:spPr>
      <xdr:style>
        <a:lnRef idx="1">
          <a:schemeClr val="accent1"/>
        </a:lnRef>
        <a:fillRef idx="3">
          <a:schemeClr val="accent1"/>
        </a:fillRef>
        <a:effectRef idx="2">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2</xdr:col>
      <xdr:colOff>215901</xdr:colOff>
      <xdr:row>3</xdr:row>
      <xdr:rowOff>273050</xdr:rowOff>
    </xdr:from>
    <xdr:to>
      <xdr:col>4</xdr:col>
      <xdr:colOff>2794001</xdr:colOff>
      <xdr:row>7</xdr:row>
      <xdr:rowOff>213889</xdr:rowOff>
    </xdr:to>
    <xdr:sp macro="" textlink="">
      <xdr:nvSpPr>
        <xdr:cNvPr id="4" name="TextBox 6">
          <a:extLst>
            <a:ext uri="{FF2B5EF4-FFF2-40B4-BE49-F238E27FC236}">
              <a16:creationId xmlns:a16="http://schemas.microsoft.com/office/drawing/2014/main" id="{CE073697-A945-E043-AC9D-DE9F2917372C}"/>
            </a:ext>
          </a:extLst>
        </xdr:cNvPr>
        <xdr:cNvSpPr txBox="1"/>
      </xdr:nvSpPr>
      <xdr:spPr>
        <a:xfrm>
          <a:off x="882651" y="1530350"/>
          <a:ext cx="3911600" cy="245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lang="en-US" sz="1600" b="1" i="0">
              <a:solidFill>
                <a:srgbClr val="FFC000"/>
              </a:solidFill>
              <a:latin typeface="Segoe UI" panose="020B0502040204020203" pitchFamily="34" charset="0"/>
              <a:ea typeface="Roboto Medium" panose="02000000000000000000" pitchFamily="2" charset="0"/>
              <a:cs typeface="Segoe UI" panose="020B0502040204020203" pitchFamily="34" charset="0"/>
            </a:rPr>
            <a:t>Data Sheet</a:t>
          </a:r>
        </a:p>
        <a:p>
          <a:r>
            <a:rPr lang="en-US" sz="11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Enter data in columns</a:t>
          </a:r>
          <a:r>
            <a:rPr lang="en-US" sz="110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L-O and Q&amp;R</a:t>
          </a:r>
          <a:r>
            <a:rPr lang="en-US" sz="11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For Owners, Importance, and Assessment columns click the cell and select a value from the drop down or type the appropriate value from 0 (None) to 5 (High).</a:t>
          </a:r>
          <a:r>
            <a:rPr lang="en-US" sz="110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a:t>
          </a:r>
          <a:r>
            <a:rPr lang="en-US" sz="11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Enter Actual and Target Hours as a number to the nearest hour (4) or quarter hour (e.g. 4.25).</a:t>
          </a:r>
        </a:p>
        <a:p>
          <a:endParaRPr lang="en-US" sz="4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endParaRPr>
        </a:p>
        <a:p>
          <a:r>
            <a:rPr lang="en-US" sz="11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If needed, additional roles can be added on the tab</a:t>
          </a:r>
          <a:r>
            <a:rPr lang="en-US" sz="110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a:t>
          </a:r>
          <a:r>
            <a:rPr lang="en-US" sz="11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named "Values."</a:t>
          </a:r>
        </a:p>
        <a:p>
          <a:endParaRPr lang="en-US" sz="4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endParaRPr>
        </a:p>
        <a:p>
          <a:r>
            <a:rPr lang="en-US" sz="11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The Gap is calculated when Importance and Assessment are entered.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488950</xdr:colOff>
      <xdr:row>8</xdr:row>
      <xdr:rowOff>69850</xdr:rowOff>
    </xdr:from>
    <xdr:to>
      <xdr:col>2</xdr:col>
      <xdr:colOff>2692127</xdr:colOff>
      <xdr:row>32</xdr:row>
      <xdr:rowOff>62247</xdr:rowOff>
    </xdr:to>
    <xdr:sp macro="" textlink="">
      <xdr:nvSpPr>
        <xdr:cNvPr id="2" name="Rectangle 1">
          <a:extLst>
            <a:ext uri="{FF2B5EF4-FFF2-40B4-BE49-F238E27FC236}">
              <a16:creationId xmlns:a16="http://schemas.microsoft.com/office/drawing/2014/main" id="{80D1146D-9FA0-C244-8BEE-9FA432F42056}"/>
            </a:ext>
          </a:extLst>
        </xdr:cNvPr>
        <xdr:cNvSpPr>
          <a:spLocks/>
        </xdr:cNvSpPr>
      </xdr:nvSpPr>
      <xdr:spPr>
        <a:xfrm>
          <a:off x="1149350" y="1816100"/>
          <a:ext cx="3822427" cy="4735847"/>
        </a:xfrm>
        <a:prstGeom prst="rect">
          <a:avLst/>
        </a:prstGeom>
        <a:solidFill>
          <a:schemeClr val="bg1"/>
        </a:solidFill>
        <a:ln>
          <a:noFill/>
        </a:ln>
        <a:effectLst>
          <a:outerShdw blurRad="342900" sx="96000" sy="96000" algn="ctr" rotWithShape="0">
            <a:prstClr val="black">
              <a:alpha val="54000"/>
            </a:prstClr>
          </a:outerShdw>
        </a:effectLst>
      </xdr:spPr>
      <xdr:style>
        <a:lnRef idx="1">
          <a:schemeClr val="accent1"/>
        </a:lnRef>
        <a:fillRef idx="3">
          <a:schemeClr val="accent1"/>
        </a:fillRef>
        <a:effectRef idx="2">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1</xdr:col>
      <xdr:colOff>984248</xdr:colOff>
      <xdr:row>30</xdr:row>
      <xdr:rowOff>387353</xdr:rowOff>
    </xdr:from>
    <xdr:to>
      <xdr:col>2</xdr:col>
      <xdr:colOff>1816099</xdr:colOff>
      <xdr:row>31</xdr:row>
      <xdr:rowOff>166533</xdr:rowOff>
    </xdr:to>
    <xdr:pic>
      <xdr:nvPicPr>
        <xdr:cNvPr id="10" name="Picture 9">
          <a:extLst>
            <a:ext uri="{FF2B5EF4-FFF2-40B4-BE49-F238E27FC236}">
              <a16:creationId xmlns:a16="http://schemas.microsoft.com/office/drawing/2014/main" id="{A4AE4B0F-EC5A-01A8-9BDA-BC5693307956}"/>
            </a:ext>
          </a:extLst>
        </xdr:cNvPr>
        <xdr:cNvPicPr>
          <a:picLocks noChangeAspect="1"/>
        </xdr:cNvPicPr>
      </xdr:nvPicPr>
      <xdr:blipFill>
        <a:blip xmlns:r="http://schemas.openxmlformats.org/officeDocument/2006/relationships" r:embed="rId1">
          <a:alphaModFix amt="81000"/>
        </a:blip>
        <a:stretch>
          <a:fillRect/>
        </a:stretch>
      </xdr:blipFill>
      <xdr:spPr>
        <a:xfrm rot="5400000">
          <a:off x="2771059" y="5121992"/>
          <a:ext cx="198280" cy="2451101"/>
        </a:xfrm>
        <a:prstGeom prst="rect">
          <a:avLst/>
        </a:prstGeom>
      </xdr:spPr>
    </xdr:pic>
    <xdr:clientData/>
  </xdr:twoCellAnchor>
  <xdr:twoCellAnchor>
    <xdr:from>
      <xdr:col>1</xdr:col>
      <xdr:colOff>742950</xdr:colOff>
      <xdr:row>9</xdr:row>
      <xdr:rowOff>19050</xdr:rowOff>
    </xdr:from>
    <xdr:to>
      <xdr:col>2</xdr:col>
      <xdr:colOff>2494390</xdr:colOff>
      <xdr:row>15</xdr:row>
      <xdr:rowOff>42483</xdr:rowOff>
    </xdr:to>
    <xdr:sp macro="" textlink="">
      <xdr:nvSpPr>
        <xdr:cNvPr id="5" name="TextBox 4">
          <a:extLst>
            <a:ext uri="{FF2B5EF4-FFF2-40B4-BE49-F238E27FC236}">
              <a16:creationId xmlns:a16="http://schemas.microsoft.com/office/drawing/2014/main" id="{FFDC76F5-680F-9A40-8A48-220E9E0D91EB}"/>
            </a:ext>
          </a:extLst>
        </xdr:cNvPr>
        <xdr:cNvSpPr txBox="1"/>
      </xdr:nvSpPr>
      <xdr:spPr>
        <a:xfrm>
          <a:off x="1403350" y="1924050"/>
          <a:ext cx="3370690" cy="95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en-US" sz="1600" b="1" i="0">
              <a:solidFill>
                <a:srgbClr val="FFB326"/>
              </a:solidFill>
              <a:latin typeface="Segoe UI" panose="020B0502040204020203" pitchFamily="34" charset="0"/>
              <a:ea typeface="Roboto Medium" panose="02000000000000000000" pitchFamily="2" charset="0"/>
              <a:cs typeface="Segoe UI" panose="020B0502040204020203" pitchFamily="34" charset="0"/>
            </a:rPr>
            <a:t>Framework</a:t>
          </a:r>
          <a:endParaRPr lang="en-US" sz="1600" b="1" i="0">
            <a:solidFill>
              <a:schemeClr val="tx1">
                <a:lumMod val="85000"/>
                <a:lumOff val="15000"/>
              </a:schemeClr>
            </a:solidFill>
            <a:latin typeface="Segoe UI" panose="020B0502040204020203" pitchFamily="34" charset="0"/>
            <a:ea typeface="Roboto Medium" panose="02000000000000000000" pitchFamily="2" charset="0"/>
            <a:cs typeface="Segoe UI" panose="020B0502040204020203" pitchFamily="34" charset="0"/>
          </a:endParaRPr>
        </a:p>
        <a:p>
          <a:r>
            <a:rPr lang="en-US" sz="120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This Framework is automatically displayed and calculated based on the information given on the Data Sheet tab.</a:t>
          </a:r>
        </a:p>
      </xdr:txBody>
    </xdr:sp>
    <xdr:clientData/>
  </xdr:twoCellAnchor>
  <xdr:twoCellAnchor>
    <xdr:from>
      <xdr:col>1</xdr:col>
      <xdr:colOff>806450</xdr:colOff>
      <xdr:row>15</xdr:row>
      <xdr:rowOff>209550</xdr:rowOff>
    </xdr:from>
    <xdr:to>
      <xdr:col>2</xdr:col>
      <xdr:colOff>2362200</xdr:colOff>
      <xdr:row>30</xdr:row>
      <xdr:rowOff>412750</xdr:rowOff>
    </xdr:to>
    <xdr:sp macro="" textlink="">
      <xdr:nvSpPr>
        <xdr:cNvPr id="8" name="Rectangle 7"/>
        <xdr:cNvSpPr/>
      </xdr:nvSpPr>
      <xdr:spPr>
        <a:xfrm>
          <a:off x="1466850" y="3041650"/>
          <a:ext cx="3175000" cy="3232150"/>
        </a:xfrm>
        <a:prstGeom prst="rect">
          <a:avLst/>
        </a:prstGeom>
        <a:solidFill>
          <a:srgbClr val="FBFBF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1092200</xdr:colOff>
      <xdr:row>15</xdr:row>
      <xdr:rowOff>412750</xdr:rowOff>
    </xdr:from>
    <xdr:to>
      <xdr:col>2</xdr:col>
      <xdr:colOff>2071378</xdr:colOff>
      <xdr:row>17</xdr:row>
      <xdr:rowOff>167703</xdr:rowOff>
    </xdr:to>
    <xdr:sp macro="" textlink="">
      <xdr:nvSpPr>
        <xdr:cNvPr id="12" name="TextBox 11">
          <a:extLst>
            <a:ext uri="{FF2B5EF4-FFF2-40B4-BE49-F238E27FC236}">
              <a16:creationId xmlns:a16="http://schemas.microsoft.com/office/drawing/2014/main" id="{B2209027-1670-88A8-6BC4-7A3DC9749DDE}"/>
            </a:ext>
          </a:extLst>
        </xdr:cNvPr>
        <xdr:cNvSpPr txBox="1"/>
      </xdr:nvSpPr>
      <xdr:spPr>
        <a:xfrm>
          <a:off x="1752600" y="3244850"/>
          <a:ext cx="2598428" cy="38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rgbClr val="FFB326"/>
              </a:solidFill>
              <a:latin typeface="Segoe UI" panose="020B0502040204020203" pitchFamily="34" charset="0"/>
              <a:ea typeface="Roboto Condensed Medium" panose="02000000000000000000" pitchFamily="2" charset="0"/>
              <a:cs typeface="Segoe UI" panose="020B0502040204020203" pitchFamily="34" charset="0"/>
            </a:rPr>
            <a:t>Individual Box Information</a:t>
          </a:r>
        </a:p>
        <a:p>
          <a:pPr algn="ctr"/>
          <a:endParaRPr lang="en-US" sz="1100" b="0" i="0">
            <a:solidFill>
              <a:schemeClr val="bg1"/>
            </a:solidFill>
            <a:latin typeface="Roboto Condensed Light" panose="02000000000000000000" pitchFamily="2" charset="0"/>
            <a:ea typeface="Roboto Condensed Light" panose="02000000000000000000" pitchFamily="2" charset="0"/>
          </a:endParaRPr>
        </a:p>
      </xdr:txBody>
    </xdr:sp>
    <xdr:clientData/>
  </xdr:twoCellAnchor>
  <xdr:twoCellAnchor>
    <xdr:from>
      <xdr:col>1</xdr:col>
      <xdr:colOff>1257300</xdr:colOff>
      <xdr:row>17</xdr:row>
      <xdr:rowOff>57150</xdr:rowOff>
    </xdr:from>
    <xdr:to>
      <xdr:col>2</xdr:col>
      <xdr:colOff>1819151</xdr:colOff>
      <xdr:row>22</xdr:row>
      <xdr:rowOff>12700</xdr:rowOff>
    </xdr:to>
    <xdr:sp macro="" textlink="">
      <xdr:nvSpPr>
        <xdr:cNvPr id="13" name="TextBox 12">
          <a:extLst>
            <a:ext uri="{FF2B5EF4-FFF2-40B4-BE49-F238E27FC236}">
              <a16:creationId xmlns:a16="http://schemas.microsoft.com/office/drawing/2014/main" id="{17E53E25-899F-9E76-3548-231744248065}"/>
            </a:ext>
          </a:extLst>
        </xdr:cNvPr>
        <xdr:cNvSpPr txBox="1"/>
      </xdr:nvSpPr>
      <xdr:spPr>
        <a:xfrm>
          <a:off x="1917700" y="3517900"/>
          <a:ext cx="2181101"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[Activity Name]</a:t>
          </a:r>
        </a:p>
        <a:p>
          <a:pPr algn="ctr"/>
          <a:r>
            <a:rPr lang="en-US" sz="100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[Current Owner,</a:t>
          </a:r>
          <a:r>
            <a:rPr lang="en-US" sz="100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Proposed Owner]</a:t>
          </a:r>
        </a:p>
        <a:p>
          <a:pPr algn="ctr"/>
          <a:r>
            <a:rPr lang="en-US" sz="100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[Importance, Assessment (Gap)]</a:t>
          </a:r>
        </a:p>
        <a:p>
          <a:pPr algn="ctr"/>
          <a:r>
            <a:rPr lang="en-US" sz="100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[Time Allocated Gap]</a:t>
          </a:r>
          <a:endParaRPr lang="en-US" sz="100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endParaRPr>
        </a:p>
        <a:p>
          <a:pPr algn="ctr"/>
          <a:endParaRPr lang="en-US" sz="1100" b="0" i="0">
            <a:solidFill>
              <a:schemeClr val="tx1">
                <a:lumMod val="85000"/>
                <a:lumOff val="15000"/>
              </a:schemeClr>
            </a:solidFill>
            <a:latin typeface="Roboto Condensed Light" panose="02000000000000000000" pitchFamily="2" charset="0"/>
            <a:ea typeface="Roboto Condensed Light" panose="02000000000000000000" pitchFamily="2" charset="0"/>
          </a:endParaRPr>
        </a:p>
      </xdr:txBody>
    </xdr:sp>
    <xdr:clientData/>
  </xdr:twoCellAnchor>
  <xdr:twoCellAnchor>
    <xdr:from>
      <xdr:col>1</xdr:col>
      <xdr:colOff>1250950</xdr:colOff>
      <xdr:row>21</xdr:row>
      <xdr:rowOff>196850</xdr:rowOff>
    </xdr:from>
    <xdr:to>
      <xdr:col>2</xdr:col>
      <xdr:colOff>1866900</xdr:colOff>
      <xdr:row>21</xdr:row>
      <xdr:rowOff>203200</xdr:rowOff>
    </xdr:to>
    <xdr:cxnSp macro="">
      <xdr:nvCxnSpPr>
        <xdr:cNvPr id="15" name="Straight Connector 14">
          <a:extLst>
            <a:ext uri="{FF2B5EF4-FFF2-40B4-BE49-F238E27FC236}">
              <a16:creationId xmlns:a16="http://schemas.microsoft.com/office/drawing/2014/main" id="{EF004959-B531-97C4-F538-E403CCE27542}"/>
            </a:ext>
          </a:extLst>
        </xdr:cNvPr>
        <xdr:cNvCxnSpPr/>
      </xdr:nvCxnSpPr>
      <xdr:spPr>
        <a:xfrm flipH="1" flipV="1">
          <a:off x="1911350" y="4330700"/>
          <a:ext cx="2235200" cy="6350"/>
        </a:xfrm>
        <a:prstGeom prst="line">
          <a:avLst/>
        </a:prstGeom>
        <a:ln w="19050">
          <a:solidFill>
            <a:schemeClr val="bg2">
              <a:lumMod val="85000"/>
            </a:schemeClr>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958850</xdr:colOff>
      <xdr:row>22</xdr:row>
      <xdr:rowOff>95250</xdr:rowOff>
    </xdr:from>
    <xdr:to>
      <xdr:col>2</xdr:col>
      <xdr:colOff>2543690</xdr:colOff>
      <xdr:row>30</xdr:row>
      <xdr:rowOff>372126</xdr:rowOff>
    </xdr:to>
    <xdr:sp macro="" textlink="">
      <xdr:nvSpPr>
        <xdr:cNvPr id="19" name="TextBox 18">
          <a:extLst>
            <a:ext uri="{FF2B5EF4-FFF2-40B4-BE49-F238E27FC236}">
              <a16:creationId xmlns:a16="http://schemas.microsoft.com/office/drawing/2014/main" id="{BA9B803F-75EF-1921-B985-027F1E373561}"/>
            </a:ext>
          </a:extLst>
        </xdr:cNvPr>
        <xdr:cNvSpPr txBox="1"/>
      </xdr:nvSpPr>
      <xdr:spPr>
        <a:xfrm>
          <a:off x="3238500" y="4438650"/>
          <a:ext cx="1584840" cy="179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1000"/>
            </a:spcAft>
          </a:pPr>
          <a: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Large Gap</a:t>
          </a:r>
          <a:b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br>
          <a: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&gt;= 3</a:t>
          </a:r>
        </a:p>
        <a:p>
          <a:pPr algn="l">
            <a:spcAft>
              <a:spcPts val="1000"/>
            </a:spcAft>
          </a:pPr>
          <a: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Small</a:t>
          </a: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Gap</a:t>
          </a:r>
          <a:b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b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&gt; 0, &lt; 3</a:t>
          </a:r>
        </a:p>
        <a:p>
          <a:pPr algn="l">
            <a:spcAft>
              <a:spcPts val="1000"/>
            </a:spcAft>
          </a:pP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No Gap</a:t>
          </a:r>
          <a:b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b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(or Overinvestment)</a:t>
          </a:r>
          <a:b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b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&lt; 0</a:t>
          </a:r>
        </a:p>
      </xdr:txBody>
    </xdr:sp>
    <xdr:clientData/>
  </xdr:twoCellAnchor>
  <xdr:twoCellAnchor>
    <xdr:from>
      <xdr:col>2</xdr:col>
      <xdr:colOff>762000</xdr:colOff>
      <xdr:row>22</xdr:row>
      <xdr:rowOff>152401</xdr:rowOff>
    </xdr:from>
    <xdr:to>
      <xdr:col>2</xdr:col>
      <xdr:colOff>965200</xdr:colOff>
      <xdr:row>23</xdr:row>
      <xdr:rowOff>133351</xdr:rowOff>
    </xdr:to>
    <xdr:sp macro="" textlink="">
      <xdr:nvSpPr>
        <xdr:cNvPr id="20" name="Oval 19">
          <a:extLst>
            <a:ext uri="{FF2B5EF4-FFF2-40B4-BE49-F238E27FC236}">
              <a16:creationId xmlns:a16="http://schemas.microsoft.com/office/drawing/2014/main" id="{3E39F2B7-B9EA-620D-888B-E0B60009E7FF}"/>
            </a:ext>
          </a:extLst>
        </xdr:cNvPr>
        <xdr:cNvSpPr/>
      </xdr:nvSpPr>
      <xdr:spPr>
        <a:xfrm>
          <a:off x="3041650" y="4495801"/>
          <a:ext cx="203200" cy="190500"/>
        </a:xfrm>
        <a:prstGeom prst="ellipse">
          <a:avLst/>
        </a:prstGeom>
        <a:solidFill>
          <a:srgbClr val="B43B39"/>
        </a:solidFill>
        <a:ln w="19050">
          <a:solidFill>
            <a:schemeClr val="bg2"/>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xdr:col>
      <xdr:colOff>755650</xdr:colOff>
      <xdr:row>25</xdr:row>
      <xdr:rowOff>203200</xdr:rowOff>
    </xdr:from>
    <xdr:to>
      <xdr:col>2</xdr:col>
      <xdr:colOff>958850</xdr:colOff>
      <xdr:row>25</xdr:row>
      <xdr:rowOff>393700</xdr:rowOff>
    </xdr:to>
    <xdr:sp macro="" textlink="">
      <xdr:nvSpPr>
        <xdr:cNvPr id="21" name="Oval 20">
          <a:extLst>
            <a:ext uri="{FF2B5EF4-FFF2-40B4-BE49-F238E27FC236}">
              <a16:creationId xmlns:a16="http://schemas.microsoft.com/office/drawing/2014/main" id="{3E39F2B7-B9EA-620D-888B-E0B60009E7FF}"/>
            </a:ext>
          </a:extLst>
        </xdr:cNvPr>
        <xdr:cNvSpPr/>
      </xdr:nvSpPr>
      <xdr:spPr>
        <a:xfrm>
          <a:off x="3035300" y="4972050"/>
          <a:ext cx="203200" cy="190500"/>
        </a:xfrm>
        <a:prstGeom prst="ellipse">
          <a:avLst/>
        </a:prstGeom>
        <a:solidFill>
          <a:srgbClr val="FFC000"/>
        </a:solidFill>
        <a:ln w="19050">
          <a:solidFill>
            <a:schemeClr val="bg2"/>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xdr:col>
      <xdr:colOff>749300</xdr:colOff>
      <xdr:row>27</xdr:row>
      <xdr:rowOff>63500</xdr:rowOff>
    </xdr:from>
    <xdr:to>
      <xdr:col>2</xdr:col>
      <xdr:colOff>952500</xdr:colOff>
      <xdr:row>28</xdr:row>
      <xdr:rowOff>44450</xdr:rowOff>
    </xdr:to>
    <xdr:sp macro="" textlink="">
      <xdr:nvSpPr>
        <xdr:cNvPr id="22" name="Oval 21">
          <a:extLst>
            <a:ext uri="{FF2B5EF4-FFF2-40B4-BE49-F238E27FC236}">
              <a16:creationId xmlns:a16="http://schemas.microsoft.com/office/drawing/2014/main" id="{3E39F2B7-B9EA-620D-888B-E0B60009E7FF}"/>
            </a:ext>
          </a:extLst>
        </xdr:cNvPr>
        <xdr:cNvSpPr/>
      </xdr:nvSpPr>
      <xdr:spPr>
        <a:xfrm>
          <a:off x="3028950" y="5461000"/>
          <a:ext cx="203200" cy="190500"/>
        </a:xfrm>
        <a:prstGeom prst="ellipse">
          <a:avLst/>
        </a:prstGeom>
        <a:solidFill>
          <a:srgbClr val="92D050"/>
        </a:solidFill>
        <a:ln w="19050">
          <a:solidFill>
            <a:schemeClr val="bg2"/>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1238250</xdr:colOff>
      <xdr:row>22</xdr:row>
      <xdr:rowOff>31750</xdr:rowOff>
    </xdr:from>
    <xdr:to>
      <xdr:col>2</xdr:col>
      <xdr:colOff>300349</xdr:colOff>
      <xdr:row>30</xdr:row>
      <xdr:rowOff>308626</xdr:rowOff>
    </xdr:to>
    <xdr:sp macro="" textlink="">
      <xdr:nvSpPr>
        <xdr:cNvPr id="24" name="TextBox 23">
          <a:extLst>
            <a:ext uri="{FF2B5EF4-FFF2-40B4-BE49-F238E27FC236}">
              <a16:creationId xmlns:a16="http://schemas.microsoft.com/office/drawing/2014/main" id="{C2A44C83-BE27-213D-8885-B46F8108EB57}"/>
            </a:ext>
          </a:extLst>
        </xdr:cNvPr>
        <xdr:cNvSpPr txBox="1"/>
      </xdr:nvSpPr>
      <xdr:spPr>
        <a:xfrm>
          <a:off x="1898650" y="4375150"/>
          <a:ext cx="681349" cy="179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500"/>
            </a:spcAft>
          </a:pPr>
          <a:r>
            <a:rPr lang="en-US" sz="1050" b="1" i="0">
              <a:solidFill>
                <a:srgbClr val="FFC000"/>
              </a:solidFill>
              <a:latin typeface="Segoe UI" panose="020B0502040204020203" pitchFamily="34" charset="0"/>
              <a:ea typeface="Roboto Condensed Medium" panose="02000000000000000000" pitchFamily="2" charset="0"/>
              <a:cs typeface="Segoe UI" panose="020B0502040204020203" pitchFamily="34" charset="0"/>
            </a:rPr>
            <a:t>Scores</a:t>
          </a:r>
        </a:p>
        <a:p>
          <a:pPr algn="l">
            <a:spcAft>
              <a:spcPts val="500"/>
            </a:spcAft>
          </a:pPr>
          <a: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5  High</a:t>
          </a:r>
        </a:p>
        <a:p>
          <a:pPr algn="l">
            <a:spcAft>
              <a:spcPts val="1000"/>
            </a:spcAft>
          </a:pPr>
          <a: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4</a:t>
          </a:r>
        </a:p>
        <a:p>
          <a:pPr algn="l">
            <a:spcAft>
              <a:spcPts val="500"/>
            </a:spcAft>
          </a:pPr>
          <a:r>
            <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3 </a:t>
          </a: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 Med</a:t>
          </a:r>
        </a:p>
        <a:p>
          <a:pPr algn="l">
            <a:spcAft>
              <a:spcPts val="500"/>
            </a:spcAft>
          </a:pP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2</a:t>
          </a:r>
        </a:p>
        <a:p>
          <a:pPr algn="l">
            <a:spcAft>
              <a:spcPts val="500"/>
            </a:spcAft>
          </a:pP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1  Low</a:t>
          </a:r>
        </a:p>
        <a:p>
          <a:pPr algn="l">
            <a:spcAft>
              <a:spcPts val="500"/>
            </a:spcAft>
          </a:pPr>
          <a:r>
            <a:rPr lang="en-US" sz="1050" b="0" i="0" baseline="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0  None</a:t>
          </a:r>
          <a:endParaRPr lang="en-US" sz="1050" b="0" i="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endParaRPr>
        </a:p>
      </xdr:txBody>
    </xdr:sp>
    <xdr:clientData/>
  </xdr:twoCellAnchor>
  <xdr:twoCellAnchor>
    <xdr:from>
      <xdr:col>2</xdr:col>
      <xdr:colOff>463550</xdr:colOff>
      <xdr:row>22</xdr:row>
      <xdr:rowOff>133350</xdr:rowOff>
    </xdr:from>
    <xdr:to>
      <xdr:col>2</xdr:col>
      <xdr:colOff>466770</xdr:colOff>
      <xdr:row>30</xdr:row>
      <xdr:rowOff>234950</xdr:rowOff>
    </xdr:to>
    <xdr:cxnSp macro="">
      <xdr:nvCxnSpPr>
        <xdr:cNvPr id="25" name="Straight Connector 24">
          <a:extLst>
            <a:ext uri="{FF2B5EF4-FFF2-40B4-BE49-F238E27FC236}">
              <a16:creationId xmlns:a16="http://schemas.microsoft.com/office/drawing/2014/main" id="{E5D9500A-A75A-068C-6B3F-3902AFEAB00F}"/>
            </a:ext>
          </a:extLst>
        </xdr:cNvPr>
        <xdr:cNvCxnSpPr/>
      </xdr:nvCxnSpPr>
      <xdr:spPr>
        <a:xfrm flipH="1">
          <a:off x="2743200" y="4476750"/>
          <a:ext cx="3220" cy="1619250"/>
        </a:xfrm>
        <a:prstGeom prst="line">
          <a:avLst/>
        </a:prstGeom>
        <a:ln w="19050" cap="rnd">
          <a:solidFill>
            <a:schemeClr val="bg2">
              <a:lumMod val="8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641350</xdr:colOff>
      <xdr:row>1</xdr:row>
      <xdr:rowOff>0</xdr:rowOff>
    </xdr:from>
    <xdr:to>
      <xdr:col>8</xdr:col>
      <xdr:colOff>219661</xdr:colOff>
      <xdr:row>9</xdr:row>
      <xdr:rowOff>31956</xdr:rowOff>
    </xdr:to>
    <xdr:sp macro="" textlink="">
      <xdr:nvSpPr>
        <xdr:cNvPr id="2" name="Rectangle 1">
          <a:extLst>
            <a:ext uri="{FF2B5EF4-FFF2-40B4-BE49-F238E27FC236}">
              <a16:creationId xmlns:a16="http://schemas.microsoft.com/office/drawing/2014/main" id="{62E7D815-5C9E-3D43-BEE6-3F950B735ECA}"/>
            </a:ext>
          </a:extLst>
        </xdr:cNvPr>
        <xdr:cNvSpPr>
          <a:spLocks/>
        </xdr:cNvSpPr>
      </xdr:nvSpPr>
      <xdr:spPr>
        <a:xfrm>
          <a:off x="641350" y="177800"/>
          <a:ext cx="5521911" cy="1454356"/>
        </a:xfrm>
        <a:prstGeom prst="rect">
          <a:avLst/>
        </a:prstGeom>
        <a:solidFill>
          <a:schemeClr val="bg1"/>
        </a:solidFill>
        <a:ln>
          <a:noFill/>
        </a:ln>
        <a:effectLst>
          <a:outerShdw blurRad="154890" sx="99840" sy="99840" algn="ctr" rotWithShape="0">
            <a:prstClr val="black">
              <a:alpha val="37000"/>
            </a:prstClr>
          </a:outerShdw>
        </a:effectLst>
      </xdr:spPr>
      <xdr:style>
        <a:lnRef idx="1">
          <a:schemeClr val="accent1"/>
        </a:lnRef>
        <a:fillRef idx="3">
          <a:schemeClr val="accent1"/>
        </a:fillRef>
        <a:effectRef idx="2">
          <a:schemeClr val="accent1"/>
        </a:effectRef>
        <a:fontRef idx="minor">
          <a:schemeClr val="lt1"/>
        </a:fontRef>
      </xdr:style>
      <xdr:txBody>
        <a:bodyPr wrap="none" lIns="0" tIns="0" rIns="0" bIns="0" rtlCol="0" anchor="ctr"/>
        <a:lstStyle/>
        <a:p>
          <a:pPr algn="l"/>
          <a:endParaRPr lang="en-US" sz="1100"/>
        </a:p>
      </xdr:txBody>
    </xdr:sp>
    <xdr:clientData/>
  </xdr:twoCellAnchor>
  <xdr:twoCellAnchor>
    <xdr:from>
      <xdr:col>1</xdr:col>
      <xdr:colOff>260350</xdr:colOff>
      <xdr:row>2</xdr:row>
      <xdr:rowOff>0</xdr:rowOff>
    </xdr:from>
    <xdr:to>
      <xdr:col>7</xdr:col>
      <xdr:colOff>443225</xdr:colOff>
      <xdr:row>6</xdr:row>
      <xdr:rowOff>164485</xdr:rowOff>
    </xdr:to>
    <xdr:sp macro="" textlink="">
      <xdr:nvSpPr>
        <xdr:cNvPr id="4" name="TextBox 3">
          <a:extLst>
            <a:ext uri="{FF2B5EF4-FFF2-40B4-BE49-F238E27FC236}">
              <a16:creationId xmlns:a16="http://schemas.microsoft.com/office/drawing/2014/main" id="{B5724B43-949B-C049-B468-A206BDAF32E5}"/>
            </a:ext>
          </a:extLst>
        </xdr:cNvPr>
        <xdr:cNvSpPr txBox="1"/>
      </xdr:nvSpPr>
      <xdr:spPr>
        <a:xfrm>
          <a:off x="920750" y="355600"/>
          <a:ext cx="4805675" cy="87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en-US" sz="1600" b="1" i="0">
              <a:solidFill>
                <a:srgbClr val="FFB326"/>
              </a:solidFill>
              <a:latin typeface="Segoe UI" panose="020B0502040204020203" pitchFamily="34" charset="0"/>
              <a:ea typeface="Roboto Medium" panose="02000000000000000000" pitchFamily="2" charset="0"/>
              <a:cs typeface="Segoe UI" panose="020B0502040204020203" pitchFamily="34" charset="0"/>
            </a:rPr>
            <a:t>VALUES</a:t>
          </a:r>
          <a:endParaRPr lang="en-US" sz="1600" b="1" i="0">
            <a:solidFill>
              <a:schemeClr val="tx1">
                <a:lumMod val="85000"/>
                <a:lumOff val="15000"/>
              </a:schemeClr>
            </a:solidFill>
            <a:latin typeface="Segoe UI" panose="020B0502040204020203" pitchFamily="34" charset="0"/>
            <a:ea typeface="Roboto Medium" panose="02000000000000000000" pitchFamily="2" charset="0"/>
            <a:cs typeface="Segoe UI" panose="020B0502040204020203" pitchFamily="34" charset="0"/>
          </a:endParaRPr>
        </a:p>
        <a:p>
          <a:r>
            <a:rPr lang="en-US" sz="1050">
              <a:solidFill>
                <a:schemeClr val="tx1">
                  <a:lumMod val="85000"/>
                  <a:lumOff val="15000"/>
                </a:schemeClr>
              </a:solidFill>
              <a:latin typeface="Segoe UI" panose="020B0502040204020203" pitchFamily="34" charset="0"/>
              <a:ea typeface="Roboto Condensed Light" panose="02000000000000000000" pitchFamily="2" charset="0"/>
              <a:cs typeface="Segoe UI" panose="020B0502040204020203" pitchFamily="34" charset="0"/>
            </a:rPr>
            <a:t>Modify values or add additional roles and abbreviations to the blank cells if needed. Any edits to this tab will automatically update on the Data and Framework sheets.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20Gap%20Analysis%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
      <sheetName val="Framework"/>
      <sheetName val="Values"/>
      <sheetName val="Troubleshooting"/>
      <sheetName val="Gap Analysis"/>
      <sheetName val="Example Gap Analysis"/>
      <sheetName val="HR Gap Analysis - SAMPL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id="1" name="tblroles" displayName="tblroles" ref="F14:G26" totalsRowShown="0" headerRowDxfId="79" dataDxfId="78" headerRowBorderDxfId="76" tableBorderDxfId="77" totalsRowBorderDxfId="75">
  <autoFilter ref="F14:G26"/>
  <tableColumns count="2">
    <tableColumn id="1" name="Abbreviation" dataDxfId="74"/>
    <tableColumn id="2" name="Role" dataDxfId="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topLeftCell="B2" zoomScaleNormal="100" workbookViewId="0">
      <selection activeCell="L4" sqref="L4"/>
    </sheetView>
  </sheetViews>
  <sheetFormatPr defaultRowHeight="14"/>
  <cols>
    <col min="1" max="1" width="4.58203125" customWidth="1"/>
    <col min="2" max="3" width="4.1640625" customWidth="1"/>
    <col min="4" max="4" width="13.33203125" customWidth="1"/>
    <col min="5" max="5" width="38.58203125" customWidth="1"/>
    <col min="6" max="6" width="4" customWidth="1"/>
    <col min="7" max="8" width="4.08203125" customWidth="1"/>
    <col min="9" max="9" width="18.83203125" customWidth="1"/>
    <col min="10" max="10" width="19.58203125" customWidth="1"/>
    <col min="11" max="11" width="47.1640625" customWidth="1"/>
    <col min="12" max="13" width="8.6640625" style="67"/>
    <col min="14" max="14" width="11.1640625" style="67" bestFit="1" customWidth="1"/>
    <col min="15" max="15" width="11.58203125" style="67" bestFit="1" customWidth="1"/>
    <col min="17" max="17" width="7.25" style="67" customWidth="1"/>
    <col min="18" max="18" width="8.33203125" style="67" customWidth="1"/>
  </cols>
  <sheetData>
    <row r="1" spans="1:19">
      <c r="I1" s="32"/>
      <c r="J1" s="32"/>
      <c r="K1" s="32"/>
      <c r="L1" s="53"/>
      <c r="M1" s="53"/>
      <c r="N1" s="53"/>
      <c r="O1" s="53"/>
      <c r="P1" s="32"/>
      <c r="Q1" s="53"/>
      <c r="R1" s="53"/>
      <c r="S1" s="32"/>
    </row>
    <row r="2" spans="1:19" ht="16.5">
      <c r="A2" s="32"/>
      <c r="B2" s="32"/>
      <c r="C2" s="32"/>
      <c r="D2" s="32"/>
      <c r="E2" s="32"/>
      <c r="F2" s="32"/>
      <c r="G2" s="32"/>
      <c r="H2" s="32"/>
      <c r="I2" s="33"/>
      <c r="J2" s="33"/>
      <c r="K2" s="33"/>
      <c r="L2" s="54" t="s">
        <v>65</v>
      </c>
      <c r="M2" s="54"/>
      <c r="N2" s="55"/>
      <c r="O2" s="55"/>
      <c r="P2" s="33"/>
      <c r="Q2" s="55"/>
      <c r="R2" s="55"/>
      <c r="S2" s="33"/>
    </row>
    <row r="3" spans="1:19" ht="68.5" customHeight="1">
      <c r="A3" s="32"/>
      <c r="B3" s="32"/>
      <c r="C3" s="32"/>
      <c r="D3" s="32"/>
      <c r="E3" s="32"/>
      <c r="F3" s="32"/>
      <c r="G3" s="32"/>
      <c r="H3" s="32"/>
      <c r="I3" s="12" t="s">
        <v>0</v>
      </c>
      <c r="J3" s="12" t="s">
        <v>1</v>
      </c>
      <c r="K3" s="12" t="s">
        <v>2</v>
      </c>
      <c r="L3" s="56" t="s">
        <v>63</v>
      </c>
      <c r="M3" s="56" t="s">
        <v>64</v>
      </c>
      <c r="N3" s="56" t="s">
        <v>66</v>
      </c>
      <c r="O3" s="56" t="s">
        <v>67</v>
      </c>
      <c r="P3" s="13" t="s">
        <v>68</v>
      </c>
      <c r="Q3" s="68" t="s">
        <v>69</v>
      </c>
      <c r="R3" s="68" t="s">
        <v>70</v>
      </c>
      <c r="S3" s="11" t="s">
        <v>71</v>
      </c>
    </row>
    <row r="4" spans="1:19" ht="49.5">
      <c r="I4" s="30" t="s">
        <v>3</v>
      </c>
      <c r="J4" s="24" t="s">
        <v>4</v>
      </c>
      <c r="K4" s="20" t="s">
        <v>5</v>
      </c>
      <c r="L4" s="57"/>
      <c r="M4" s="58"/>
      <c r="N4" s="58"/>
      <c r="O4" s="59"/>
      <c r="P4" s="26">
        <f t="shared" ref="P4:P27" si="0">N4-O4</f>
        <v>0</v>
      </c>
      <c r="Q4" s="63"/>
      <c r="R4" s="65"/>
      <c r="S4" s="29">
        <f>Q4-R4</f>
        <v>0</v>
      </c>
    </row>
    <row r="5" spans="1:19" ht="49.5">
      <c r="I5" s="34" t="s">
        <v>15</v>
      </c>
      <c r="J5" s="25" t="s">
        <v>6</v>
      </c>
      <c r="K5" s="21" t="s">
        <v>7</v>
      </c>
      <c r="L5" s="60"/>
      <c r="M5" s="61"/>
      <c r="N5" s="61"/>
      <c r="O5" s="62"/>
      <c r="P5" s="26">
        <f t="shared" si="0"/>
        <v>0</v>
      </c>
      <c r="Q5" s="60"/>
      <c r="R5" s="62"/>
      <c r="S5" s="28">
        <f t="shared" ref="S5:S27" si="1">Q5-R5</f>
        <v>0</v>
      </c>
    </row>
    <row r="6" spans="1:19" ht="49.5">
      <c r="I6" s="34"/>
      <c r="J6" s="25" t="s">
        <v>8</v>
      </c>
      <c r="K6" s="21" t="s">
        <v>9</v>
      </c>
      <c r="L6" s="60"/>
      <c r="M6" s="61"/>
      <c r="N6" s="61"/>
      <c r="O6" s="62"/>
      <c r="P6" s="26">
        <f t="shared" si="0"/>
        <v>0</v>
      </c>
      <c r="Q6" s="60"/>
      <c r="R6" s="62"/>
      <c r="S6" s="28">
        <f t="shared" si="1"/>
        <v>0</v>
      </c>
    </row>
    <row r="7" spans="1:19" ht="49.5">
      <c r="I7" s="34"/>
      <c r="J7" s="25" t="s">
        <v>10</v>
      </c>
      <c r="K7" s="21" t="s">
        <v>11</v>
      </c>
      <c r="L7" s="60"/>
      <c r="M7" s="61"/>
      <c r="N7" s="61"/>
      <c r="O7" s="62"/>
      <c r="P7" s="26">
        <f t="shared" si="0"/>
        <v>0</v>
      </c>
      <c r="Q7" s="60"/>
      <c r="R7" s="62"/>
      <c r="S7" s="28">
        <f t="shared" si="1"/>
        <v>0</v>
      </c>
    </row>
    <row r="8" spans="1:19" ht="71.5" customHeight="1">
      <c r="I8" s="35"/>
      <c r="J8" s="25" t="s">
        <v>12</v>
      </c>
      <c r="K8" s="21" t="s">
        <v>13</v>
      </c>
      <c r="L8" s="60"/>
      <c r="M8" s="61"/>
      <c r="N8" s="61"/>
      <c r="O8" s="62"/>
      <c r="P8" s="26">
        <f t="shared" si="0"/>
        <v>0</v>
      </c>
      <c r="Q8" s="60"/>
      <c r="R8" s="62"/>
      <c r="S8" s="28">
        <f t="shared" si="1"/>
        <v>0</v>
      </c>
    </row>
    <row r="9" spans="1:19" ht="49.5">
      <c r="D9" s="40" t="s">
        <v>78</v>
      </c>
      <c r="E9" s="41" t="s">
        <v>79</v>
      </c>
      <c r="I9" s="31" t="s">
        <v>14</v>
      </c>
      <c r="J9" s="25" t="s">
        <v>17</v>
      </c>
      <c r="K9" s="21" t="s">
        <v>18</v>
      </c>
      <c r="L9" s="60"/>
      <c r="M9" s="61"/>
      <c r="N9" s="61"/>
      <c r="O9" s="62"/>
      <c r="P9" s="26">
        <f t="shared" si="0"/>
        <v>0</v>
      </c>
      <c r="Q9" s="60"/>
      <c r="R9" s="62"/>
      <c r="S9" s="28">
        <f t="shared" si="1"/>
        <v>0</v>
      </c>
    </row>
    <row r="10" spans="1:19" ht="50" customHeight="1">
      <c r="D10" s="43" t="str">
        <f>IF(ROW()-9&lt;=ROWS(tblroles[Abbreviation]), INDEX(tblroles[Abbreviation], ROW()-9), "")</f>
        <v>Owner</v>
      </c>
      <c r="E10" s="44" t="str">
        <f>IF(ROW()-9&lt;=ROWS(tblroles[Role]), INDEX(tblroles[Role], ROW()-9), "")</f>
        <v>Owner</v>
      </c>
      <c r="I10" s="34" t="s">
        <v>16</v>
      </c>
      <c r="J10" s="25" t="s">
        <v>19</v>
      </c>
      <c r="K10" s="21" t="s">
        <v>20</v>
      </c>
      <c r="L10" s="60"/>
      <c r="M10" s="61"/>
      <c r="N10" s="61"/>
      <c r="O10" s="62"/>
      <c r="P10" s="26">
        <f t="shared" si="0"/>
        <v>0</v>
      </c>
      <c r="Q10" s="60"/>
      <c r="R10" s="62"/>
      <c r="S10" s="28">
        <f t="shared" si="1"/>
        <v>0</v>
      </c>
    </row>
    <row r="11" spans="1:19" ht="49.5">
      <c r="D11" s="45" t="str">
        <f>IF(ROW()-9&lt;=ROWS(tblroles[Abbreviation]), INDEX(tblroles[Abbreviation], ROW()-9), "")</f>
        <v>Admin</v>
      </c>
      <c r="E11" s="46" t="str">
        <f>IF(ROW()-9&lt;=ROWS(tblroles[Role]), INDEX(tblroles[Role], ROW()-9), "")</f>
        <v>Administrative Manager</v>
      </c>
      <c r="F11" s="37"/>
      <c r="I11" s="34"/>
      <c r="J11" s="25" t="s">
        <v>21</v>
      </c>
      <c r="K11" s="21" t="s">
        <v>22</v>
      </c>
      <c r="L11" s="60"/>
      <c r="M11" s="61"/>
      <c r="N11" s="61"/>
      <c r="O11" s="62"/>
      <c r="P11" s="26">
        <f t="shared" si="0"/>
        <v>0</v>
      </c>
      <c r="Q11" s="60"/>
      <c r="R11" s="62"/>
      <c r="S11" s="28">
        <f t="shared" si="1"/>
        <v>0</v>
      </c>
    </row>
    <row r="12" spans="1:19" ht="49.5">
      <c r="D12" s="45" t="str">
        <f>IF(ROW()-9&lt;=ROWS(tblroles[Abbreviation]), INDEX(tblroles[Abbreviation], ROW()-9), "")</f>
        <v>HRM</v>
      </c>
      <c r="E12" s="47" t="str">
        <f>IF(ROW()-9&lt;=ROWS(tblroles[Role]), INDEX(tblroles[Role], ROW()-9), "")</f>
        <v>HR Manager</v>
      </c>
      <c r="F12" s="37"/>
      <c r="I12" s="35"/>
      <c r="J12" s="25" t="s">
        <v>23</v>
      </c>
      <c r="K12" s="21" t="s">
        <v>24</v>
      </c>
      <c r="L12" s="60"/>
      <c r="M12" s="61"/>
      <c r="N12" s="61"/>
      <c r="O12" s="62"/>
      <c r="P12" s="26">
        <f t="shared" si="0"/>
        <v>0</v>
      </c>
      <c r="Q12" s="60"/>
      <c r="R12" s="62"/>
      <c r="S12" s="28">
        <f t="shared" si="1"/>
        <v>0</v>
      </c>
    </row>
    <row r="13" spans="1:19" ht="49.5">
      <c r="D13" s="48" t="str">
        <f>IF(ROW()-9&lt;=ROWS(tblroles[Abbreviation]), INDEX(tblroles[Abbreviation], ROW()-9), "")</f>
        <v>Opps</v>
      </c>
      <c r="E13" s="46" t="str">
        <f>IF(ROW()-9&lt;=ROWS(tblroles[Role]), INDEX(tblroles[Role], ROW()-9), "")</f>
        <v>Operations Manager</v>
      </c>
      <c r="F13" s="37"/>
      <c r="I13" s="31" t="s">
        <v>25</v>
      </c>
      <c r="J13" s="25" t="s">
        <v>26</v>
      </c>
      <c r="K13" s="21" t="s">
        <v>27</v>
      </c>
      <c r="L13" s="60"/>
      <c r="M13" s="61"/>
      <c r="N13" s="61"/>
      <c r="O13" s="62"/>
      <c r="P13" s="26">
        <f t="shared" si="0"/>
        <v>0</v>
      </c>
      <c r="Q13" s="60"/>
      <c r="R13" s="62"/>
      <c r="S13" s="28">
        <f t="shared" si="1"/>
        <v>0</v>
      </c>
    </row>
    <row r="14" spans="1:19" ht="33" customHeight="1">
      <c r="D14" s="48" t="str">
        <f>IF(ROW()-9&lt;=ROWS(tblroles[Abbreviation]), INDEX(tblroles[Abbreviation], ROW()-9), "")</f>
        <v>PEO</v>
      </c>
      <c r="E14" s="46" t="str">
        <f>IF(ROW()-9&lt;=ROWS(tblroles[Role]), INDEX(tblroles[Role], ROW()-9), "")</f>
        <v>Professional Employment Manager</v>
      </c>
      <c r="F14" s="37"/>
      <c r="I14" s="34" t="s">
        <v>36</v>
      </c>
      <c r="J14" s="25" t="s">
        <v>28</v>
      </c>
      <c r="K14" s="21" t="s">
        <v>29</v>
      </c>
      <c r="L14" s="60"/>
      <c r="M14" s="61"/>
      <c r="N14" s="61"/>
      <c r="O14" s="62"/>
      <c r="P14" s="26">
        <f t="shared" si="0"/>
        <v>0</v>
      </c>
      <c r="Q14" s="60"/>
      <c r="R14" s="62"/>
      <c r="S14" s="28">
        <f t="shared" si="1"/>
        <v>0</v>
      </c>
    </row>
    <row r="15" spans="1:19" ht="49.5">
      <c r="D15" s="48" t="str">
        <f>IF(ROW()-9&lt;=ROWS(tblroles[Abbreviation]), INDEX(tblroles[Abbreviation], ROW()-9), "")</f>
        <v>Other</v>
      </c>
      <c r="E15" s="46" t="str">
        <f>IF(ROW()-9&lt;=ROWS(tblroles[Role]), INDEX(tblroles[Role], ROW()-9), "")</f>
        <v>Other</v>
      </c>
      <c r="I15" s="34"/>
      <c r="J15" s="25" t="s">
        <v>30</v>
      </c>
      <c r="K15" s="21" t="s">
        <v>31</v>
      </c>
      <c r="L15" s="60"/>
      <c r="M15" s="61"/>
      <c r="N15" s="61"/>
      <c r="O15" s="62"/>
      <c r="P15" s="26">
        <f t="shared" si="0"/>
        <v>0</v>
      </c>
      <c r="Q15" s="60"/>
      <c r="R15" s="62"/>
      <c r="S15" s="28">
        <f t="shared" si="1"/>
        <v>0</v>
      </c>
    </row>
    <row r="16" spans="1:19" ht="66">
      <c r="D16" s="48" t="str">
        <f>IF(ROW()-9&lt;=ROWS(tblroles[Abbreviation]), INDEX(tblroles[Abbreviation], ROW()-9), "")</f>
        <v>None</v>
      </c>
      <c r="E16" s="46" t="str">
        <f>IF(ROW()-9&lt;=ROWS(tblroles[Role]), INDEX(tblroles[Role], ROW()-9), "")</f>
        <v>None</v>
      </c>
      <c r="I16" s="34"/>
      <c r="J16" s="25" t="s">
        <v>32</v>
      </c>
      <c r="K16" s="21" t="s">
        <v>33</v>
      </c>
      <c r="L16" s="60"/>
      <c r="M16" s="61"/>
      <c r="N16" s="61"/>
      <c r="O16" s="62"/>
      <c r="P16" s="26">
        <f t="shared" si="0"/>
        <v>0</v>
      </c>
      <c r="Q16" s="60"/>
      <c r="R16" s="62"/>
      <c r="S16" s="28">
        <f t="shared" si="1"/>
        <v>0</v>
      </c>
    </row>
    <row r="17" spans="3:19" ht="49.5">
      <c r="C17" s="38"/>
      <c r="D17" s="49">
        <f>IF(ROW()-9&lt;=ROWS(tblroles[Abbreviation]), INDEX(tblroles[Abbreviation], ROW()-9), "")</f>
        <v>0</v>
      </c>
      <c r="E17" s="50">
        <f>IF(ROW()-9&lt;=ROWS(tblroles[Role]), INDEX(tblroles[Role], ROW()-9), "")</f>
        <v>0</v>
      </c>
      <c r="F17" s="37"/>
      <c r="I17" s="35"/>
      <c r="J17" s="25" t="s">
        <v>34</v>
      </c>
      <c r="K17" s="21" t="s">
        <v>35</v>
      </c>
      <c r="L17" s="60"/>
      <c r="M17" s="61"/>
      <c r="N17" s="61"/>
      <c r="O17" s="62"/>
      <c r="P17" s="26">
        <f t="shared" si="0"/>
        <v>0</v>
      </c>
      <c r="Q17" s="60"/>
      <c r="R17" s="62"/>
      <c r="S17" s="28">
        <f t="shared" si="1"/>
        <v>0</v>
      </c>
    </row>
    <row r="18" spans="3:19" ht="47" customHeight="1">
      <c r="D18" s="45">
        <f>IF(ROW()-9&lt;=ROWS(tblroles[Abbreviation]), INDEX(tblroles[Abbreviation], ROW()-9), "")</f>
        <v>0</v>
      </c>
      <c r="E18" s="46">
        <f>IF(ROW()-9&lt;=ROWS(tblroles[Role]), INDEX(tblroles[Role], ROW()-9), "")</f>
        <v>0</v>
      </c>
      <c r="F18" s="37"/>
      <c r="I18" s="31" t="s">
        <v>37</v>
      </c>
      <c r="J18" s="25" t="s">
        <v>38</v>
      </c>
      <c r="K18" s="21" t="s">
        <v>39</v>
      </c>
      <c r="L18" s="60"/>
      <c r="M18" s="61"/>
      <c r="N18" s="61"/>
      <c r="O18" s="62"/>
      <c r="P18" s="26">
        <f t="shared" si="0"/>
        <v>0</v>
      </c>
      <c r="Q18" s="60"/>
      <c r="R18" s="62"/>
      <c r="S18" s="28">
        <f t="shared" si="1"/>
        <v>0</v>
      </c>
    </row>
    <row r="19" spans="3:19" ht="33" customHeight="1">
      <c r="C19" s="38"/>
      <c r="D19" s="48">
        <f>IF(ROW()-9&lt;=ROWS(tblroles[Abbreviation]), INDEX(tblroles[Abbreviation], ROW()-9), "")</f>
        <v>0</v>
      </c>
      <c r="E19" s="51">
        <f>IF(ROW()-9&lt;=ROWS(tblroles[Role]), INDEX(tblroles[Role], ROW()-9), "")</f>
        <v>0</v>
      </c>
      <c r="I19" s="34" t="s">
        <v>51</v>
      </c>
      <c r="J19" s="25" t="s">
        <v>40</v>
      </c>
      <c r="K19" s="21" t="s">
        <v>41</v>
      </c>
      <c r="L19" s="60"/>
      <c r="M19" s="61"/>
      <c r="N19" s="61"/>
      <c r="O19" s="62"/>
      <c r="P19" s="26">
        <f>N19-O19</f>
        <v>0</v>
      </c>
      <c r="Q19" s="60"/>
      <c r="R19" s="62"/>
      <c r="S19" s="28">
        <f t="shared" si="1"/>
        <v>0</v>
      </c>
    </row>
    <row r="20" spans="3:19" ht="33">
      <c r="C20" s="38"/>
      <c r="D20" s="52">
        <f>IF(ROW()-9&lt;=ROWS(tblroles[Abbreviation]), INDEX(tblroles[Abbreviation], ROW()-9), "")</f>
        <v>0</v>
      </c>
      <c r="E20" s="51">
        <f>IF(ROW()-9&lt;=ROWS(tblroles[Role]), INDEX(tblroles[Role], ROW()-9), "")</f>
        <v>0</v>
      </c>
      <c r="F20" s="37"/>
      <c r="I20" s="34"/>
      <c r="J20" s="25" t="s">
        <v>42</v>
      </c>
      <c r="K20" s="21" t="s">
        <v>43</v>
      </c>
      <c r="L20" s="60"/>
      <c r="M20" s="61"/>
      <c r="N20" s="61"/>
      <c r="O20" s="62"/>
      <c r="P20" s="26">
        <f t="shared" si="0"/>
        <v>0</v>
      </c>
      <c r="Q20" s="60"/>
      <c r="R20" s="62"/>
      <c r="S20" s="28">
        <f t="shared" si="1"/>
        <v>0</v>
      </c>
    </row>
    <row r="21" spans="3:19" ht="33">
      <c r="D21" s="45">
        <f>IF(ROW()-9&lt;=ROWS(tblroles[Abbreviation]), INDEX(tblroles[Abbreviation], ROW()-9), "")</f>
        <v>0</v>
      </c>
      <c r="E21" s="51">
        <f>IF(ROW()-9&lt;=ROWS(tblroles[Role]), INDEX(tblroles[Role], ROW()-9), "")</f>
        <v>0</v>
      </c>
      <c r="I21" s="34"/>
      <c r="J21" s="25" t="s">
        <v>44</v>
      </c>
      <c r="K21" s="21" t="s">
        <v>45</v>
      </c>
      <c r="L21" s="60"/>
      <c r="M21" s="61"/>
      <c r="N21" s="61"/>
      <c r="O21" s="62"/>
      <c r="P21" s="26">
        <f t="shared" si="0"/>
        <v>0</v>
      </c>
      <c r="Q21" s="60"/>
      <c r="R21" s="62"/>
      <c r="S21" s="28">
        <f t="shared" si="1"/>
        <v>0</v>
      </c>
    </row>
    <row r="22" spans="3:19" ht="49.5">
      <c r="D22" s="45" t="str">
        <f>IF(ROW()-9&lt;=ROWS(tblroles[Abbreviation]), INDEX(tblroles[Abbreviation], ROW()-9), "")</f>
        <v/>
      </c>
      <c r="E22" s="51" t="str">
        <f>IF(ROW()-9&lt;=ROWS(tblroles[Role]), INDEX(tblroles[Role], ROW()-9), "")</f>
        <v/>
      </c>
      <c r="F22" s="32"/>
      <c r="I22" s="34"/>
      <c r="J22" s="25" t="s">
        <v>46</v>
      </c>
      <c r="K22" s="21" t="s">
        <v>47</v>
      </c>
      <c r="L22" s="60"/>
      <c r="M22" s="61"/>
      <c r="N22" s="61"/>
      <c r="O22" s="62"/>
      <c r="P22" s="26">
        <f t="shared" si="0"/>
        <v>0</v>
      </c>
      <c r="Q22" s="60"/>
      <c r="R22" s="62"/>
      <c r="S22" s="28">
        <f t="shared" si="1"/>
        <v>0</v>
      </c>
    </row>
    <row r="23" spans="3:19" ht="33">
      <c r="C23" s="32"/>
      <c r="D23" s="42"/>
      <c r="E23" s="39"/>
      <c r="I23" s="35"/>
      <c r="J23" s="25" t="s">
        <v>48</v>
      </c>
      <c r="K23" s="21" t="s">
        <v>49</v>
      </c>
      <c r="L23" s="60"/>
      <c r="M23" s="61"/>
      <c r="N23" s="61"/>
      <c r="O23" s="62"/>
      <c r="P23" s="26">
        <f t="shared" si="0"/>
        <v>0</v>
      </c>
      <c r="Q23" s="60"/>
      <c r="R23" s="62"/>
      <c r="S23" s="28">
        <f t="shared" si="1"/>
        <v>0</v>
      </c>
    </row>
    <row r="24" spans="3:19" ht="49.5">
      <c r="C24" s="32"/>
      <c r="D24" s="39"/>
      <c r="E24" s="39"/>
      <c r="I24" s="31" t="s">
        <v>50</v>
      </c>
      <c r="J24" s="25" t="s">
        <v>53</v>
      </c>
      <c r="K24" s="21" t="s">
        <v>54</v>
      </c>
      <c r="L24" s="60"/>
      <c r="M24" s="61"/>
      <c r="N24" s="61"/>
      <c r="O24" s="62"/>
      <c r="P24" s="26">
        <f t="shared" si="0"/>
        <v>0</v>
      </c>
      <c r="Q24" s="60"/>
      <c r="R24" s="62"/>
      <c r="S24" s="28">
        <f t="shared" si="1"/>
        <v>0</v>
      </c>
    </row>
    <row r="25" spans="3:19" ht="49.5" customHeight="1">
      <c r="C25" s="32"/>
      <c r="D25" s="39"/>
      <c r="E25" s="39"/>
      <c r="I25" s="34" t="s">
        <v>52</v>
      </c>
      <c r="J25" s="25" t="s">
        <v>55</v>
      </c>
      <c r="K25" s="21" t="s">
        <v>56</v>
      </c>
      <c r="L25" s="60"/>
      <c r="M25" s="61"/>
      <c r="N25" s="61"/>
      <c r="O25" s="62"/>
      <c r="P25" s="26">
        <f t="shared" si="0"/>
        <v>0</v>
      </c>
      <c r="Q25" s="60"/>
      <c r="R25" s="62"/>
      <c r="S25" s="28">
        <f t="shared" si="1"/>
        <v>0</v>
      </c>
    </row>
    <row r="26" spans="3:19" ht="33">
      <c r="C26" s="32"/>
      <c r="D26" s="39"/>
      <c r="E26" s="39"/>
      <c r="I26" s="34"/>
      <c r="J26" s="25" t="s">
        <v>57</v>
      </c>
      <c r="K26" s="21" t="s">
        <v>58</v>
      </c>
      <c r="L26" s="60"/>
      <c r="M26" s="61"/>
      <c r="N26" s="61"/>
      <c r="O26" s="62"/>
      <c r="P26" s="26">
        <f t="shared" si="0"/>
        <v>0</v>
      </c>
      <c r="Q26" s="60"/>
      <c r="R26" s="62"/>
      <c r="S26" s="28">
        <f t="shared" si="1"/>
        <v>0</v>
      </c>
    </row>
    <row r="27" spans="3:19" ht="33">
      <c r="C27" s="32"/>
      <c r="D27" s="39"/>
      <c r="E27" s="39"/>
      <c r="I27" s="35"/>
      <c r="J27" s="25" t="s">
        <v>59</v>
      </c>
      <c r="K27" s="19" t="s">
        <v>60</v>
      </c>
      <c r="L27" s="63"/>
      <c r="M27" s="64"/>
      <c r="N27" s="64"/>
      <c r="O27" s="65"/>
      <c r="P27" s="27">
        <f t="shared" si="0"/>
        <v>0</v>
      </c>
      <c r="Q27" s="63"/>
      <c r="R27" s="65"/>
      <c r="S27" s="29">
        <f t="shared" si="1"/>
        <v>0</v>
      </c>
    </row>
    <row r="28" spans="3:19" ht="17.5">
      <c r="C28" s="32"/>
      <c r="D28" s="39"/>
      <c r="E28" s="39"/>
      <c r="I28" s="23" t="s">
        <v>61</v>
      </c>
      <c r="J28" s="22"/>
      <c r="K28" s="22"/>
      <c r="L28" s="66"/>
      <c r="M28" s="66"/>
      <c r="N28" s="66"/>
      <c r="O28" s="66"/>
      <c r="P28" s="22"/>
      <c r="Q28" s="69">
        <f>SUM(Q4:Q27)</f>
        <v>0</v>
      </c>
      <c r="R28" s="69">
        <f>SUM(R4:R27)</f>
        <v>0</v>
      </c>
      <c r="S28" s="22"/>
    </row>
    <row r="29" spans="3:19" ht="17.5">
      <c r="C29" s="32"/>
      <c r="D29" s="39"/>
      <c r="E29" s="39"/>
      <c r="I29" s="23" t="s">
        <v>62</v>
      </c>
      <c r="J29" s="22"/>
      <c r="K29" s="22"/>
      <c r="L29" s="66"/>
      <c r="M29" s="66"/>
      <c r="N29" s="66"/>
      <c r="O29" s="66"/>
      <c r="P29" s="22"/>
      <c r="Q29" s="70">
        <f>ROUND(Q28/40,0)</f>
        <v>0</v>
      </c>
      <c r="R29" s="70">
        <f>ROUND(R28/40,0)</f>
        <v>0</v>
      </c>
      <c r="S29" s="22"/>
    </row>
  </sheetData>
  <sheetProtection algorithmName="SHA-512" hashValue="/Nvr5YUhlm/JGRCrgS7IALYutirm5jHYZ85OC8gaV27i0pMKO/n/NrT9vAuMJLiHaW1aqXvlIdvgq/x96YGkEQ==" saltValue="I98bselwKmazD7trne55Pw==" spinCount="100000" sheet="1" objects="1" scenarios="1"/>
  <mergeCells count="6">
    <mergeCell ref="I25:I27"/>
    <mergeCell ref="I19:I23"/>
    <mergeCell ref="I14:I17"/>
    <mergeCell ref="I10:I12"/>
    <mergeCell ref="L2:M2"/>
    <mergeCell ref="I5:I8"/>
  </mergeCells>
  <pageMargins left="0.7" right="0.7" top="0.75" bottom="0.75" header="0.3" footer="0.3"/>
  <pageSetup scale="31" orientation="landscape" horizontalDpi="300" verticalDpi="300" r:id="rId1"/>
  <headerFooter>
    <oddHeader>&amp;L&amp;G&amp;C&amp;G&amp;R&amp;G</oddHead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Values!$B$15:$B$20</xm:f>
          </x14:formula1>
          <xm:sqref>N4:O27</xm:sqref>
        </x14:dataValidation>
        <x14:dataValidation type="list" allowBlank="1" showInputMessage="1" showErrorMessage="1">
          <x14:formula1>
            <xm:f>Values!$F$15:$F$21</xm:f>
          </x14:formula1>
          <xm:sqref>L5:M27</xm:sqref>
        </x14:dataValidation>
        <x14:dataValidation type="list" allowBlank="1" showInputMessage="1" showErrorMessage="1">
          <x14:formula1>
            <xm:f>Values!$F$15:$F$26</xm:f>
          </x14:formula1>
          <xm:sqref>L4:M4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T51"/>
  <sheetViews>
    <sheetView showGridLines="0" showRuler="0" view="pageLayout" zoomScaleNormal="75" workbookViewId="0">
      <selection activeCell="C40" sqref="C40"/>
    </sheetView>
  </sheetViews>
  <sheetFormatPr defaultRowHeight="14"/>
  <cols>
    <col min="1" max="1" width="4" customWidth="1"/>
    <col min="2" max="2" width="19.08203125" customWidth="1"/>
    <col min="3" max="3" width="33.08203125" customWidth="1"/>
    <col min="4" max="4" width="8.9140625" customWidth="1"/>
    <col min="5" max="5" width="26.33203125" customWidth="1"/>
    <col min="6" max="6" width="0.6640625" customWidth="1"/>
    <col min="7" max="7" width="24.75" customWidth="1"/>
    <col min="8" max="8" width="0.6640625" customWidth="1"/>
    <col min="9" max="9" width="25.9140625" customWidth="1"/>
    <col min="10" max="10" width="0.4140625" customWidth="1"/>
    <col min="11" max="11" width="25.58203125" customWidth="1"/>
    <col min="12" max="12" width="0.4140625" customWidth="1"/>
    <col min="13" max="13" width="27.33203125" customWidth="1"/>
    <col min="14" max="14" width="2.58203125" customWidth="1"/>
  </cols>
  <sheetData>
    <row r="5" spans="5:20" ht="32" customHeight="1"/>
    <row r="6" spans="5:20" ht="16.5">
      <c r="E6" s="1"/>
      <c r="F6" s="1"/>
      <c r="G6" s="1"/>
      <c r="H6" s="1"/>
      <c r="I6" s="1"/>
      <c r="J6" s="1"/>
      <c r="K6" s="5" t="s">
        <v>95</v>
      </c>
      <c r="L6" s="1"/>
      <c r="M6" s="1"/>
      <c r="N6" s="2"/>
      <c r="O6" s="3" t="str" cm="1">
        <f t="array" ref="O6">SUMPRODUCT(ABS('Data Sheet'!S4:S27)) &amp; " Hour(s) Incorrectly Allocated or Missing Per Week"</f>
        <v>0 Hour(s) Incorrectly Allocated or Missing Per Week</v>
      </c>
      <c r="P6" s="2"/>
      <c r="Q6" s="2"/>
      <c r="R6" s="2"/>
      <c r="S6" s="2"/>
      <c r="T6" s="2"/>
    </row>
    <row r="7" spans="5:20" ht="16.5">
      <c r="E7" s="1"/>
      <c r="F7" s="1"/>
      <c r="G7" s="1"/>
      <c r="H7" s="1"/>
      <c r="I7" s="1"/>
      <c r="J7" s="1"/>
      <c r="K7" s="4" t="str">
        <f>IF('Data Sheet'!L18='Data Sheet'!M18,
   "✅ " &amp; 'Data Sheet'!L18,
   "❌ " &amp; 'Data Sheet'!L18 &amp; " → " &amp; 'Data Sheet'!M18)</f>
        <v xml:space="preserve">✅ </v>
      </c>
      <c r="L7" s="1"/>
      <c r="M7" s="1"/>
      <c r="N7" s="2"/>
      <c r="O7" s="3" t="str">
        <f>SUM(
  ABS('Data Sheet'!S6),
  ABS('Data Sheet'!S7),
  ABS('Data Sheet'!S8),
  ABS('Data Sheet'!S9),
  ABS('Data Sheet'!S10),
  ABS('Data Sheet'!S11),
  ABS('Data Sheet'!S12),
  ABS('Data Sheet'!S15),
  ABS('Data Sheet'!S16),
  ABS('Data Sheet'!S17),
  ABS('Data Sheet'!S18),
  ABS('Data Sheet'!S19),
  ABS('Data Sheet'!S20),
  ABS('Data Sheet'!S21),
  ABS('Data Sheet'!S22),
  ABS('Data Sheet'!S23),
  ABS('Data Sheet'!S25),
  ABS('Data Sheet'!S27)
) &amp; " Hour(s) Could be handled by ObsidianHR"</f>
        <v>0 Hour(s) Could be handled by ObsidianHR</v>
      </c>
      <c r="P7" s="2"/>
      <c r="Q7" s="2"/>
      <c r="R7" s="2"/>
      <c r="S7" s="2"/>
      <c r="T7" s="2"/>
    </row>
    <row r="8" spans="5:20" ht="16.5">
      <c r="E8" s="1"/>
      <c r="F8" s="1"/>
      <c r="G8" s="1"/>
      <c r="H8" s="1"/>
      <c r="I8" s="1"/>
      <c r="J8" s="1"/>
      <c r="K8" s="4" t="str">
        <f>IF('Data Sheet'!P18&gt;0, "Underinvestment", IF('Data Sheet'!P18&lt;0, "Overinvestment", "Correctly Resourced"))</f>
        <v>Correctly Resourced</v>
      </c>
      <c r="L8" s="1"/>
      <c r="M8" s="1"/>
      <c r="N8" s="2"/>
      <c r="O8" s="2"/>
      <c r="P8" s="2"/>
      <c r="Q8" s="2"/>
      <c r="R8" s="2"/>
      <c r="S8" s="2"/>
      <c r="T8" s="2"/>
    </row>
    <row r="9" spans="5:20" ht="12.5" customHeight="1">
      <c r="E9" s="1"/>
      <c r="F9" s="1"/>
      <c r="G9" s="1"/>
      <c r="H9" s="1"/>
      <c r="I9" s="1"/>
      <c r="J9" s="1"/>
      <c r="K9" s="4" t="str">
        <f>IF('Data Sheet'!S18&gt;0,
   'Data Sheet'!S18 &amp; " Hour(s) Wasted",
   IF('Data Sheet'!S18&lt;0,
      ABS('Data Sheet'!S18) &amp; " Too Few Hour(s)",
      "Time Allocated is Correct"))</f>
        <v>Time Allocated is Correct</v>
      </c>
      <c r="L9" s="1"/>
      <c r="M9" s="1"/>
      <c r="N9" s="2"/>
      <c r="O9" s="2"/>
      <c r="P9" s="2"/>
      <c r="Q9" s="2"/>
      <c r="R9" s="2"/>
      <c r="S9" s="2"/>
      <c r="T9" s="2"/>
    </row>
    <row r="10" spans="5:20" ht="3.5" customHeight="1">
      <c r="E10" s="1"/>
      <c r="F10" s="1"/>
      <c r="G10" s="1"/>
      <c r="H10" s="1"/>
      <c r="I10" s="1"/>
      <c r="J10" s="1"/>
      <c r="K10" s="1"/>
      <c r="L10" s="1"/>
      <c r="M10" s="1"/>
      <c r="N10" s="2"/>
      <c r="O10" s="2"/>
      <c r="P10" s="2"/>
      <c r="Q10" s="2"/>
      <c r="R10" s="2"/>
      <c r="S10" s="2"/>
      <c r="T10" s="2"/>
    </row>
    <row r="11" spans="5:20" ht="16.5">
      <c r="E11" s="1"/>
      <c r="F11" s="1"/>
      <c r="G11" s="1"/>
      <c r="H11" s="1"/>
      <c r="I11" s="1"/>
      <c r="J11" s="1"/>
      <c r="K11" s="8" t="s">
        <v>40</v>
      </c>
      <c r="L11" s="1"/>
      <c r="M11" s="1"/>
      <c r="N11" s="2"/>
      <c r="O11" s="2"/>
      <c r="P11" s="2"/>
      <c r="Q11" s="2"/>
      <c r="R11" s="2"/>
      <c r="S11" s="2"/>
      <c r="T11" s="2"/>
    </row>
    <row r="12" spans="5:20" ht="16.5">
      <c r="E12" s="1"/>
      <c r="F12" s="1"/>
      <c r="G12" s="1"/>
      <c r="H12" s="1"/>
      <c r="I12" s="1"/>
      <c r="J12" s="1"/>
      <c r="K12" s="4" t="str">
        <f>IF('Data Sheet'!L19='Data Sheet'!M19,
   "✅ " &amp; 'Data Sheet'!L19,
   "❌ " &amp; 'Data Sheet'!L19 &amp; " → " &amp; 'Data Sheet'!M19)</f>
        <v xml:space="preserve">✅ </v>
      </c>
      <c r="L12" s="1"/>
      <c r="M12" s="1"/>
      <c r="N12" s="2"/>
      <c r="O12" s="2"/>
      <c r="P12" s="2"/>
      <c r="Q12" s="2"/>
      <c r="R12" s="2"/>
      <c r="S12" s="2"/>
      <c r="T12" s="2"/>
    </row>
    <row r="13" spans="5:20" ht="16.5">
      <c r="E13" s="1"/>
      <c r="F13" s="1"/>
      <c r="G13" s="1"/>
      <c r="H13" s="1"/>
      <c r="I13" s="1"/>
      <c r="J13" s="1"/>
      <c r="K13" s="4" t="str">
        <f>IF('Data Sheet'!P19&gt;0, "Underinvestment", IF('Data Sheet'!P19&lt;0, "Overinvestment", "Correctly Resourced"))</f>
        <v>Correctly Resourced</v>
      </c>
      <c r="L13" s="1"/>
      <c r="M13" s="1"/>
      <c r="N13" s="2"/>
      <c r="O13" s="2"/>
      <c r="P13" s="2"/>
      <c r="Q13" s="2"/>
      <c r="R13" s="2"/>
      <c r="S13" s="2"/>
      <c r="T13" s="2"/>
    </row>
    <row r="14" spans="5:20" ht="16.5">
      <c r="E14" s="1"/>
      <c r="F14" s="1"/>
      <c r="G14" s="1"/>
      <c r="H14" s="1"/>
      <c r="I14" s="1"/>
      <c r="J14" s="1"/>
      <c r="K14" s="4" t="str">
        <f>IF('Data Sheet'!S19&gt;0,
   'Data Sheet'!S19 &amp; " Hour(s) Wasted",
   IF('Data Sheet'!S19&lt;0,
      ABS('Data Sheet'!S19) &amp; " Too Few Hour(s)",
      "Time Allocated is Correct"))</f>
        <v>Time Allocated is Correct</v>
      </c>
      <c r="L14" s="1"/>
      <c r="M14" s="1"/>
      <c r="N14" s="2"/>
      <c r="O14" s="2"/>
      <c r="P14" s="2"/>
      <c r="Q14" s="2"/>
      <c r="R14" s="2"/>
      <c r="S14" s="2"/>
      <c r="T14" s="2"/>
    </row>
    <row r="15" spans="5:20" ht="3.5" customHeight="1">
      <c r="E15" s="1"/>
      <c r="F15" s="1"/>
      <c r="G15" s="1"/>
      <c r="H15" s="1"/>
      <c r="I15" s="1"/>
      <c r="J15" s="1"/>
      <c r="K15" s="1"/>
      <c r="L15" s="1"/>
      <c r="M15" s="1"/>
      <c r="N15" s="2"/>
      <c r="O15" s="2"/>
      <c r="P15" s="2"/>
      <c r="Q15" s="2"/>
      <c r="R15" s="2"/>
      <c r="S15" s="2"/>
      <c r="T15" s="2"/>
    </row>
    <row r="16" spans="5:20" ht="33">
      <c r="E16" s="1"/>
      <c r="F16" s="1"/>
      <c r="G16" s="10" t="s">
        <v>17</v>
      </c>
      <c r="H16" s="1"/>
      <c r="I16" s="1"/>
      <c r="J16" s="1"/>
      <c r="K16" s="8" t="s">
        <v>100</v>
      </c>
      <c r="L16" s="1"/>
      <c r="M16" s="1"/>
      <c r="N16" s="2"/>
      <c r="O16" s="2"/>
      <c r="P16" s="2"/>
      <c r="Q16" s="2"/>
      <c r="R16" s="2"/>
      <c r="S16" s="2"/>
      <c r="T16" s="2"/>
    </row>
    <row r="17" spans="5:20" ht="16.5">
      <c r="E17" s="1"/>
      <c r="F17" s="1"/>
      <c r="G17" s="4" t="str">
        <f>IF('Data Sheet'!L9='Data Sheet'!M9,
   "✅ " &amp; 'Data Sheet'!L9,
   "❌ " &amp; 'Data Sheet'!L9 &amp; " → " &amp; 'Data Sheet'!M9)</f>
        <v xml:space="preserve">✅ </v>
      </c>
      <c r="H17" s="1"/>
      <c r="I17" s="1"/>
      <c r="J17" s="1"/>
      <c r="K17" s="4" t="str">
        <f>IF('Data Sheet'!L20='Data Sheet'!M20,
   "✅ " &amp; 'Data Sheet'!L20,
   "❌ " &amp; 'Data Sheet'!L20 &amp; " → " &amp; 'Data Sheet'!M20)</f>
        <v xml:space="preserve">✅ </v>
      </c>
      <c r="L17" s="1"/>
      <c r="M17" s="1"/>
      <c r="N17" s="2"/>
      <c r="O17" s="2"/>
      <c r="P17" s="2"/>
      <c r="Q17" s="2"/>
      <c r="R17" s="2"/>
      <c r="S17" s="2"/>
      <c r="T17" s="2"/>
    </row>
    <row r="18" spans="5:20" ht="16.5">
      <c r="E18" s="1"/>
      <c r="F18" s="1"/>
      <c r="G18" s="4" t="str">
        <f>IF('Data Sheet'!P9&gt;0, "Underinvestment", IF('Data Sheet'!P9&lt;0, "Overinvestment", "Correctly Resourced"))</f>
        <v>Correctly Resourced</v>
      </c>
      <c r="H18" s="1"/>
      <c r="I18" s="1"/>
      <c r="J18" s="1"/>
      <c r="K18" s="4" t="str">
        <f>IF('Data Sheet'!P20&gt;0, "Underinvestment", IF('Data Sheet'!P20&lt;0, "Overinvestment", "Correctly Resourced"))</f>
        <v>Correctly Resourced</v>
      </c>
      <c r="L18" s="1"/>
      <c r="M18" s="1"/>
      <c r="N18" s="2"/>
      <c r="O18" s="2"/>
      <c r="P18" s="2"/>
      <c r="Q18" s="2"/>
      <c r="R18" s="2"/>
      <c r="S18" s="2"/>
      <c r="T18" s="2"/>
    </row>
    <row r="19" spans="5:20" ht="16.5">
      <c r="E19" s="1"/>
      <c r="F19" s="1"/>
      <c r="G19" s="4" t="str">
        <f>IF('Data Sheet'!S9&gt;0,
   'Data Sheet'!S9 &amp; " Hour(s) Wasted",
   IF('Data Sheet'!S9&lt;0,
      ABS('Data Sheet'!S9) &amp; " Too Few Hour(s)",
      "Time Allocated is Correct"))</f>
        <v>Time Allocated is Correct</v>
      </c>
      <c r="H19" s="1"/>
      <c r="I19" s="1"/>
      <c r="J19" s="1"/>
      <c r="K19" s="4" t="str">
        <f>IF('Data Sheet'!S20&gt;0,
   'Data Sheet'!S20 &amp; " Hour(s) Wasted",
   IF('Data Sheet'!S20&lt;0,
      ABS('Data Sheet'!S20) &amp; " Too Few Hour(s)",
      "Time Allocated is Correct"))</f>
        <v>Time Allocated is Correct</v>
      </c>
      <c r="L19" s="1"/>
      <c r="M19" s="1"/>
      <c r="N19" s="2"/>
      <c r="O19" s="2"/>
      <c r="P19" s="2"/>
      <c r="Q19" s="2"/>
      <c r="R19" s="2"/>
      <c r="S19" s="2"/>
      <c r="T19" s="2"/>
    </row>
    <row r="20" spans="5:20" ht="3.5" customHeight="1">
      <c r="E20" s="1"/>
      <c r="F20" s="1"/>
      <c r="G20" s="1"/>
      <c r="H20" s="1"/>
      <c r="I20" s="1"/>
      <c r="J20" s="1"/>
      <c r="K20" s="1"/>
      <c r="L20" s="1"/>
      <c r="M20" s="1"/>
      <c r="N20" s="2"/>
      <c r="O20" s="2"/>
      <c r="P20" s="2"/>
      <c r="Q20" s="2"/>
      <c r="R20" s="2"/>
      <c r="S20" s="2"/>
      <c r="T20" s="2"/>
    </row>
    <row r="21" spans="5:20" ht="16.5">
      <c r="E21" s="10" t="s">
        <v>12</v>
      </c>
      <c r="F21" s="1"/>
      <c r="G21" s="10" t="s">
        <v>19</v>
      </c>
      <c r="H21" s="1"/>
      <c r="I21" s="10" t="s">
        <v>30</v>
      </c>
      <c r="J21" s="1"/>
      <c r="K21" s="8" t="s">
        <v>44</v>
      </c>
      <c r="L21" s="1"/>
      <c r="M21" s="1"/>
      <c r="N21" s="2"/>
      <c r="O21" s="2"/>
      <c r="P21" s="2"/>
      <c r="Q21" s="2"/>
      <c r="R21" s="2"/>
      <c r="S21" s="2"/>
      <c r="T21" s="2"/>
    </row>
    <row r="22" spans="5:20" ht="16.5">
      <c r="E22" s="4" t="str">
        <f>IF('Data Sheet'!L8='Data Sheet'!M8,
   "✅ " &amp; 'Data Sheet'!L8,
   "❌ " &amp; 'Data Sheet'!L8 &amp; " → " &amp; 'Data Sheet'!M8)</f>
        <v xml:space="preserve">✅ </v>
      </c>
      <c r="F22" s="1"/>
      <c r="G22" s="4" t="str">
        <f>IF('Data Sheet'!L10='Data Sheet'!M10,
   "✅ " &amp; 'Data Sheet'!L10,
   "❌ " &amp; 'Data Sheet'!L10 &amp; " → " &amp; 'Data Sheet'!M10)</f>
        <v xml:space="preserve">✅ </v>
      </c>
      <c r="H22" s="1"/>
      <c r="I22" s="4" t="str">
        <f>IF('Data Sheet'!L15='Data Sheet'!M15,
   "✅ " &amp; 'Data Sheet'!L15,
   "❌ " &amp; 'Data Sheet'!L15 &amp; " → " &amp; 'Data Sheet'!M15)</f>
        <v xml:space="preserve">✅ </v>
      </c>
      <c r="J22" s="1"/>
      <c r="K22" s="4" t="str">
        <f>IF('Data Sheet'!L21='Data Sheet'!M21,
   "✅ " &amp; 'Data Sheet'!L21,
   "❌ " &amp; 'Data Sheet'!L21 &amp; " → " &amp; 'Data Sheet'!M21)</f>
        <v xml:space="preserve">✅ </v>
      </c>
      <c r="L22" s="1"/>
      <c r="M22" s="1"/>
      <c r="N22" s="2"/>
      <c r="O22" s="2"/>
      <c r="P22" s="2"/>
      <c r="Q22" s="2"/>
      <c r="R22" s="2"/>
      <c r="S22" s="2"/>
      <c r="T22" s="2"/>
    </row>
    <row r="23" spans="5:20" ht="16.5">
      <c r="E23" s="4" t="str">
        <f>IF('Data Sheet'!P8&gt;0, "Underinvestment", IF('Data Sheet'!P8&lt;0, "Overinvestment", "Correctly Resourced"))</f>
        <v>Correctly Resourced</v>
      </c>
      <c r="F23" s="1"/>
      <c r="G23" s="4" t="str">
        <f>IF('Data Sheet'!P10&gt;0, "Underinvestment", IF('Data Sheet'!P10&lt;0, "Overinvestment", "Correctly Resourced"))</f>
        <v>Correctly Resourced</v>
      </c>
      <c r="H23" s="1"/>
      <c r="I23" s="4" t="str">
        <f>IF('Data Sheet'!P15&gt;0, "Underinvestment", IF('Data Sheet'!P15&lt;0, "Overinvestment", "Correctly Resourced"))</f>
        <v>Correctly Resourced</v>
      </c>
      <c r="J23" s="1"/>
      <c r="K23" s="4" t="str">
        <f>IF('Data Sheet'!P21&gt;0, "Underinvestment", IF('Data Sheet'!P21&lt;0, "Overinvestment", "Correctly Resourced"))</f>
        <v>Correctly Resourced</v>
      </c>
      <c r="L23" s="1"/>
      <c r="M23" s="1"/>
      <c r="N23" s="2"/>
      <c r="O23" s="2"/>
      <c r="P23" s="2"/>
      <c r="Q23" s="2"/>
      <c r="R23" s="2"/>
      <c r="S23" s="2"/>
      <c r="T23" s="2"/>
    </row>
    <row r="24" spans="5:20" ht="13.5" customHeight="1">
      <c r="E24" s="4" t="str">
        <f>IF('Data Sheet'!S8&gt;0,
   'Data Sheet'!S8 &amp; " Hour(s) Wasted",
   IF('Data Sheet'!S8&lt;0,
      ABS('Data Sheet'!S8) &amp; " Too Few Hour(s)",
      "Time Allocated is Correct"))</f>
        <v>Time Allocated is Correct</v>
      </c>
      <c r="F24" s="1"/>
      <c r="G24" s="4" t="str">
        <f>IF('Data Sheet'!S10&gt;0,
   'Data Sheet'!S10 &amp; " Hour(s) Wasted",
   IF('Data Sheet'!S10&lt;0,
      ABS('Data Sheet'!S10) &amp; " Too Few Hour(s)",
      "Time Allocated is Correct"))</f>
        <v>Time Allocated is Correct</v>
      </c>
      <c r="H24" s="1"/>
      <c r="I24" s="4" t="str">
        <f>IF('Data Sheet'!S15&gt;0,
   'Data Sheet'!S15 &amp; " Hour(s) Wasted",
   IF('Data Sheet'!S15&lt;0,
      ABS('Data Sheet'!S15) &amp; " Too Few Hour(s)",
      "Time Allocated is Correct"))</f>
        <v>Time Allocated is Correct</v>
      </c>
      <c r="J24" s="1"/>
      <c r="K24" s="4" t="str">
        <f>IF('Data Sheet'!S21&gt;0,
   'Data Sheet'!S21 &amp; " Hour(s) Wasted",
   IF('Data Sheet'!S21&lt;0,
      ABS('Data Sheet'!S21) &amp; " Too Few Hour(s)",
      "Time Allocated is Correct"))</f>
        <v>Time Allocated is Correct</v>
      </c>
      <c r="L24" s="1"/>
      <c r="M24" s="1"/>
      <c r="N24" s="2"/>
      <c r="O24" s="2"/>
      <c r="P24" s="2"/>
      <c r="Q24" s="2"/>
      <c r="R24" s="2"/>
      <c r="S24" s="2"/>
      <c r="T24" s="2"/>
    </row>
    <row r="25" spans="5:20" ht="3.5" customHeight="1">
      <c r="E25" s="1"/>
      <c r="F25" s="1"/>
      <c r="G25" s="1"/>
      <c r="H25" s="1"/>
      <c r="I25" s="1"/>
      <c r="J25" s="1"/>
      <c r="K25" s="1"/>
      <c r="L25" s="1"/>
      <c r="M25" s="1"/>
      <c r="N25" s="2"/>
      <c r="O25" s="2"/>
      <c r="P25" s="2"/>
      <c r="Q25" s="2"/>
      <c r="R25" s="2"/>
      <c r="S25" s="2"/>
      <c r="T25" s="2"/>
    </row>
    <row r="26" spans="5:20" ht="33">
      <c r="E26" s="10" t="s">
        <v>10</v>
      </c>
      <c r="F26" s="1"/>
      <c r="G26" s="10" t="s">
        <v>21</v>
      </c>
      <c r="H26" s="1"/>
      <c r="I26" s="8" t="s">
        <v>99</v>
      </c>
      <c r="J26" s="1"/>
      <c r="K26" s="10" t="s">
        <v>46</v>
      </c>
      <c r="L26" s="1"/>
      <c r="M26" s="8" t="s">
        <v>98</v>
      </c>
      <c r="N26" s="2"/>
      <c r="O26" s="2"/>
      <c r="P26" s="2"/>
      <c r="Q26" s="2"/>
      <c r="R26" s="2"/>
      <c r="S26" s="2"/>
      <c r="T26" s="2"/>
    </row>
    <row r="27" spans="5:20" ht="16.5">
      <c r="E27" s="4" t="str">
        <f>IF('Data Sheet'!L7='Data Sheet'!M7,
   "✅ " &amp; 'Data Sheet'!L7,
   "❌ " &amp; 'Data Sheet'!L7 &amp; " → " &amp; 'Data Sheet'!M7)</f>
        <v xml:space="preserve">✅ </v>
      </c>
      <c r="F27" s="1"/>
      <c r="G27" s="4" t="str">
        <f>IF('Data Sheet'!L11='Data Sheet'!M11,
   "✅ " &amp; 'Data Sheet'!L11,
   "❌ " &amp; 'Data Sheet'!L11 &amp; " → " &amp; 'Data Sheet'!M11)</f>
        <v xml:space="preserve">✅ </v>
      </c>
      <c r="H27" s="1"/>
      <c r="I27" s="4" t="str">
        <f>IF('Data Sheet'!L16='Data Sheet'!M16,
   "✅ " &amp; 'Data Sheet'!L16,
   "❌ " &amp; 'Data Sheet'!L16 &amp; " → " &amp; 'Data Sheet'!M16)</f>
        <v xml:space="preserve">✅ </v>
      </c>
      <c r="J27" s="1"/>
      <c r="K27" s="4" t="str">
        <f>IF('Data Sheet'!L22='Data Sheet'!M22,
   "✅ " &amp; 'Data Sheet'!L22,
   "❌ " &amp; 'Data Sheet'!L22 &amp; " → " &amp; 'Data Sheet'!M22)</f>
        <v xml:space="preserve">✅ </v>
      </c>
      <c r="L27" s="1"/>
      <c r="M27" s="4" t="str">
        <f>IF('Data Sheet'!L25='Data Sheet'!M25,
   "✅ " &amp; 'Data Sheet'!L25,
   "❌ " &amp; 'Data Sheet'!L25 &amp; " → " &amp; 'Data Sheet'!M25)</f>
        <v xml:space="preserve">✅ </v>
      </c>
      <c r="N27" s="2"/>
      <c r="O27" s="2"/>
      <c r="P27" s="2"/>
      <c r="Q27" s="2"/>
      <c r="R27" s="2"/>
      <c r="S27" s="2"/>
      <c r="T27" s="2"/>
    </row>
    <row r="28" spans="5:20" ht="16.5">
      <c r="E28" s="4" t="str">
        <f>IF('Data Sheet'!P7&gt;0, "Underinvestment", IF('Data Sheet'!P7&lt;0, "Overinvestment", "Correctly Resourced"))</f>
        <v>Correctly Resourced</v>
      </c>
      <c r="F28" s="1"/>
      <c r="G28" s="4" t="str">
        <f>IF('Data Sheet'!P11&gt;0, "Underinvestment", IF('Data Sheet'!P11&lt;0, "Overinvestment", "Correctly Resourced"))</f>
        <v>Correctly Resourced</v>
      </c>
      <c r="H28" s="1"/>
      <c r="I28" s="4" t="str">
        <f>IF('Data Sheet'!P16&gt;0, "Underinvestment", IF('Data Sheet'!P16&lt;0, "Overinvestment", "Correctly Resourced"))</f>
        <v>Correctly Resourced</v>
      </c>
      <c r="J28" s="1"/>
      <c r="K28" s="4" t="str">
        <f>IF('Data Sheet'!P22&gt;0, "Underinvestment", IF('Data Sheet'!P22&lt;0, "Overinvestment", "Correctly Resourced"))</f>
        <v>Correctly Resourced</v>
      </c>
      <c r="L28" s="1"/>
      <c r="M28" s="4" t="str">
        <f>IF('Data Sheet'!P25&gt;0, "Underinvestment", IF('Data Sheet'!P25&lt;0, "Overinvestment", "Correctly Resourced"))</f>
        <v>Correctly Resourced</v>
      </c>
      <c r="N28" s="2"/>
      <c r="O28" s="2"/>
      <c r="P28" s="2"/>
      <c r="Q28" s="2"/>
      <c r="R28" s="2"/>
      <c r="S28" s="2"/>
      <c r="T28" s="2"/>
    </row>
    <row r="29" spans="5:20" ht="16.5">
      <c r="E29" s="4" t="str">
        <f>IF('Data Sheet'!S7&gt;0,
   'Data Sheet'!S7 &amp; " Hour(s) Wasted",
   IF('Data Sheet'!S7&lt;0,
      ABS('Data Sheet'!S7) &amp; " Too Few Hour(s)",
      "Time Allocated is Correct"))</f>
        <v>Time Allocated is Correct</v>
      </c>
      <c r="F29" s="1"/>
      <c r="G29" s="4" t="str">
        <f>IF('Data Sheet'!S11&gt;0,
   'Data Sheet'!S11 &amp; " Hour(s) Wasted",
   IF('Data Sheet'!S11&lt;0,
      ABS('Data Sheet'!S11) &amp; " Too Few Hour(s)",
      "Time Allocated is Correct"))</f>
        <v>Time Allocated is Correct</v>
      </c>
      <c r="H29" s="1"/>
      <c r="I29" s="4" t="str">
        <f>IF('Data Sheet'!S16&gt;0,
   'Data Sheet'!S16 &amp; " Hour(s) Wasted",
   IF('Data Sheet'!S16&lt;0,
      ABS('Data Sheet'!S16) &amp; " Too Few Hour(s)",
      "Time Allocated is Correct"))</f>
        <v>Time Allocated is Correct</v>
      </c>
      <c r="J29" s="1"/>
      <c r="K29" s="4" t="str">
        <f>IF('Data Sheet'!S22&gt;0,
   'Data Sheet'!S22 &amp; " Hour(s) Wasted",
   IF('Data Sheet'!S22&lt;0,
      ABS('Data Sheet'!S22) &amp; " Too Few Hour(s)",
      "Time Allocated is Correct"))</f>
        <v>Time Allocated is Correct</v>
      </c>
      <c r="L29" s="1"/>
      <c r="M29" s="4" t="str">
        <f>IF('Data Sheet'!S25&gt;0,
   'Data Sheet'!S25 &amp; " Hour(s) Wasted",
   IF('Data Sheet'!S25&lt;0,
      ABS('Data Sheet'!S25) &amp; " Too Few Hour(s)",
      "Time Allocated is Correct"))</f>
        <v>Time Allocated is Correct</v>
      </c>
      <c r="N29" s="2"/>
      <c r="O29" s="2"/>
      <c r="P29" s="2"/>
      <c r="Q29" s="2"/>
      <c r="R29" s="2"/>
      <c r="S29" s="2"/>
      <c r="T29" s="2"/>
    </row>
    <row r="30" spans="5:20" ht="3.5" customHeight="1">
      <c r="E30" s="1"/>
      <c r="F30" s="1"/>
      <c r="G30" s="1"/>
      <c r="H30" s="1"/>
      <c r="I30" s="1"/>
      <c r="J30" s="1"/>
      <c r="K30" s="1"/>
      <c r="L30" s="1"/>
      <c r="M30" s="1"/>
      <c r="N30" s="2"/>
      <c r="O30" s="2"/>
      <c r="P30" s="2"/>
      <c r="Q30" s="2"/>
      <c r="R30" s="2"/>
      <c r="S30" s="2"/>
      <c r="T30" s="2"/>
    </row>
    <row r="31" spans="5:20" ht="33">
      <c r="E31" s="9" t="s">
        <v>8</v>
      </c>
      <c r="F31" s="1"/>
      <c r="G31" s="10" t="s">
        <v>23</v>
      </c>
      <c r="H31" s="1"/>
      <c r="I31" s="10" t="s">
        <v>34</v>
      </c>
      <c r="J31" s="1"/>
      <c r="K31" s="8" t="s">
        <v>102</v>
      </c>
      <c r="L31" s="1"/>
      <c r="M31" s="8" t="s">
        <v>101</v>
      </c>
      <c r="N31" s="2"/>
      <c r="O31" s="2"/>
      <c r="P31" s="2"/>
      <c r="Q31" s="2"/>
      <c r="R31" s="2"/>
      <c r="S31" s="2"/>
      <c r="T31" s="2"/>
    </row>
    <row r="32" spans="5:20" ht="16.5">
      <c r="E32" s="4" t="str">
        <f>IF('Data Sheet'!L6='Data Sheet'!M6,
   "✅ " &amp; 'Data Sheet'!L6,
   "❌ " &amp; 'Data Sheet'!L6 &amp; " → " &amp; 'Data Sheet'!M6)</f>
        <v xml:space="preserve">✅ </v>
      </c>
      <c r="F32" s="1"/>
      <c r="G32" s="4" t="str">
        <f>IF('Data Sheet'!L12='Data Sheet'!M12,
   "✅ " &amp; 'Data Sheet'!L12,
   "❌ " &amp; 'Data Sheet'!L12 &amp; " → " &amp; 'Data Sheet'!M12)</f>
        <v xml:space="preserve">✅ </v>
      </c>
      <c r="H32" s="1"/>
      <c r="I32" s="4" t="str">
        <f>IF('Data Sheet'!L17='Data Sheet'!M17,
   "✅ " &amp; 'Data Sheet'!L17,
   "❌ " &amp; 'Data Sheet'!L17 &amp; " → " &amp; 'Data Sheet'!M17)</f>
        <v xml:space="preserve">✅ </v>
      </c>
      <c r="J32" s="1"/>
      <c r="K32" s="4" t="str">
        <f>IF('Data Sheet'!L23='Data Sheet'!M23,
   "✅ " &amp; 'Data Sheet'!L23,
   "❌ " &amp; 'Data Sheet'!L23 &amp; " → " &amp; 'Data Sheet'!M23)</f>
        <v xml:space="preserve">✅ </v>
      </c>
      <c r="L32" s="1"/>
      <c r="M32" s="4" t="str">
        <f>IF('Data Sheet'!L27='Data Sheet'!M27,
   "✅ " &amp; 'Data Sheet'!L27,
   "❌ " &amp; 'Data Sheet'!L27 &amp; " → " &amp; 'Data Sheet'!M27)</f>
        <v xml:space="preserve">✅ </v>
      </c>
      <c r="N32" s="2"/>
      <c r="O32" s="2"/>
      <c r="P32" s="2"/>
      <c r="Q32" s="2"/>
      <c r="R32" s="2"/>
      <c r="S32" s="2"/>
      <c r="T32" s="2"/>
    </row>
    <row r="33" spans="5:20" ht="16.5">
      <c r="E33" s="4" t="str">
        <f>IF('Data Sheet'!P6&gt;0, "Underinvestment", IF('Data Sheet'!P6&lt;0, "Overinvestment", "Correctly Resourced"))</f>
        <v>Correctly Resourced</v>
      </c>
      <c r="F33" s="1"/>
      <c r="G33" s="4" t="str">
        <f>IF('Data Sheet'!P12&gt;0, "Underinvestment", IF('Data Sheet'!P12&lt;0, "Overinvestment", "Correctly Resourced"))</f>
        <v>Correctly Resourced</v>
      </c>
      <c r="H33" s="1"/>
      <c r="I33" s="4" t="str">
        <f>IF('Data Sheet'!P17&gt;0, "Underinvestment", IF('Data Sheet'!P17&lt;0, "Overinvestment", "Correctly Resourced"))</f>
        <v>Correctly Resourced</v>
      </c>
      <c r="J33" s="1"/>
      <c r="K33" s="4" t="str">
        <f>IF('Data Sheet'!P23&gt;0, "Underinvestment", IF('Data Sheet'!P23&lt;0, "Overinvestment", "Correctly Resourced"))</f>
        <v>Correctly Resourced</v>
      </c>
      <c r="L33" s="1"/>
      <c r="M33" s="4" t="str">
        <f>IF('Data Sheet'!P27&gt;0, "Underinvestment", IF('Data Sheet'!P27&lt;0, "Overinvestment", "Correctly Resourced"))</f>
        <v>Correctly Resourced</v>
      </c>
      <c r="N33" s="2"/>
      <c r="O33" s="2"/>
      <c r="P33" s="2"/>
      <c r="Q33" s="2"/>
      <c r="R33" s="2"/>
      <c r="S33" s="2"/>
      <c r="T33" s="2"/>
    </row>
    <row r="34" spans="5:20" ht="16.5">
      <c r="E34" s="4" t="str">
        <f>IF('Data Sheet'!S6&gt;0,
   'Data Sheet'!S6 &amp; " Hour(s) Wasted",
   IF('Data Sheet'!S6&lt;0,
      ABS('Data Sheet'!S6) &amp; " Too Few Hour(s)",
      "Time Allocated is Correct"))</f>
        <v>Time Allocated is Correct</v>
      </c>
      <c r="F34" s="1"/>
      <c r="G34" s="4" t="str">
        <f>IF('Data Sheet'!S12&gt;0,
   'Data Sheet'!S12 &amp; " Hour(s) Wasted",
   IF('Data Sheet'!S12&lt;0,
      ABS('Data Sheet'!S12) &amp; " Too Few Hour(s)",
      "Time Allocated is Correct"))</f>
        <v>Time Allocated is Correct</v>
      </c>
      <c r="H34" s="1"/>
      <c r="I34" s="4" t="str">
        <f>IF('Data Sheet'!S17&gt;0,
   'Data Sheet'!S17 &amp; " Hour(s) Wasted",
   IF('Data Sheet'!S17&lt;0,
      ABS('Data Sheet'!S17) &amp; " Too Few Hour(s)",
      "Time Allocated is Correct"))</f>
        <v>Time Allocated is Correct</v>
      </c>
      <c r="J34" s="1"/>
      <c r="K34" s="4" t="str">
        <f>IF('Data Sheet'!S23&gt;0,
   'Data Sheet'!S23 &amp; " Hour(s) Wasted",
   IF('Data Sheet'!S23&lt;0,
      ABS('Data Sheet'!S23) &amp; " Too Few Hour(s)",
      "Time Allocated is Correct"))</f>
        <v>Time Allocated is Correct</v>
      </c>
      <c r="L34" s="1"/>
      <c r="M34" s="4" t="str">
        <f>IF('Data Sheet'!S27&gt;0,
   'Data Sheet'!S27 &amp; " Hour(s) Wasted",
   IF('Data Sheet'!S27&lt;0,
      ABS('Data Sheet'!S27) &amp; " Too Few Hour(s)",
      "Time Allocated is Correct"))</f>
        <v>Time Allocated is Correct</v>
      </c>
      <c r="N34" s="2"/>
      <c r="O34" s="2"/>
      <c r="P34" s="2"/>
      <c r="Q34" s="2"/>
      <c r="R34" s="2"/>
      <c r="S34" s="2"/>
      <c r="T34" s="2"/>
    </row>
    <row r="35" spans="5:20" ht="3" customHeight="1">
      <c r="E35" s="1"/>
      <c r="F35" s="1"/>
      <c r="G35" s="1"/>
      <c r="H35" s="1"/>
      <c r="I35" s="1"/>
      <c r="J35" s="1"/>
      <c r="K35" s="1"/>
      <c r="L35" s="1"/>
      <c r="M35" s="1"/>
      <c r="N35" s="2"/>
      <c r="O35" s="2"/>
      <c r="P35" s="2"/>
      <c r="Q35" s="2"/>
      <c r="R35" s="2"/>
      <c r="S35" s="2"/>
      <c r="T35" s="2"/>
    </row>
    <row r="36" spans="5:20" ht="33">
      <c r="E36" s="6" t="s">
        <v>91</v>
      </c>
      <c r="F36" s="7"/>
      <c r="G36" s="6" t="s">
        <v>92</v>
      </c>
      <c r="H36" s="7"/>
      <c r="I36" s="6" t="s">
        <v>93</v>
      </c>
      <c r="J36" s="7"/>
      <c r="K36" s="6" t="s">
        <v>94</v>
      </c>
      <c r="L36" s="7"/>
      <c r="M36" s="6" t="s">
        <v>97</v>
      </c>
      <c r="N36" s="2"/>
      <c r="O36" s="2"/>
      <c r="P36" s="3"/>
      <c r="Q36" s="2"/>
      <c r="R36" s="2"/>
      <c r="S36" s="2"/>
      <c r="T36" s="2"/>
    </row>
    <row r="37" spans="5:20" ht="3" customHeight="1">
      <c r="E37" s="1"/>
      <c r="F37" s="1"/>
      <c r="G37" s="1"/>
      <c r="H37" s="1"/>
      <c r="I37" s="1"/>
      <c r="J37" s="1"/>
      <c r="K37" s="1"/>
      <c r="L37" s="1"/>
      <c r="M37" s="1"/>
      <c r="N37" s="2"/>
      <c r="O37" s="2"/>
      <c r="P37" s="2"/>
      <c r="Q37" s="2"/>
      <c r="R37" s="2"/>
      <c r="S37" s="2"/>
      <c r="T37" s="2"/>
    </row>
    <row r="38" spans="5:20" ht="16.5">
      <c r="E38" s="9" t="s">
        <v>6</v>
      </c>
      <c r="F38" s="1"/>
      <c r="G38" s="1"/>
      <c r="H38" s="1"/>
      <c r="I38" s="10" t="s">
        <v>28</v>
      </c>
      <c r="J38" s="1"/>
      <c r="K38" s="1"/>
      <c r="L38" s="1"/>
      <c r="M38" s="8" t="s">
        <v>57</v>
      </c>
      <c r="N38" s="2"/>
      <c r="O38" s="2"/>
      <c r="P38" s="2"/>
      <c r="Q38" s="2"/>
      <c r="R38" s="2"/>
      <c r="S38" s="2"/>
      <c r="T38" s="2"/>
    </row>
    <row r="39" spans="5:20" ht="16.5">
      <c r="E39" s="4" t="str">
        <f>IF('Data Sheet'!L5='Data Sheet'!M5,
   "✅ " &amp; 'Data Sheet'!L5,
   "❌ " &amp; 'Data Sheet'!L5 &amp; " → " &amp; 'Data Sheet'!M5)</f>
        <v xml:space="preserve">✅ </v>
      </c>
      <c r="F39" s="1"/>
      <c r="G39" s="1"/>
      <c r="H39" s="1"/>
      <c r="I39" s="4" t="str">
        <f>IF('Data Sheet'!L14='Data Sheet'!M14,
   "✅ " &amp; 'Data Sheet'!L14,
   "❌ " &amp; 'Data Sheet'!L14 &amp; " → " &amp; 'Data Sheet'!M14)</f>
        <v xml:space="preserve">✅ </v>
      </c>
      <c r="J39" s="1"/>
      <c r="K39" s="1"/>
      <c r="L39" s="1"/>
      <c r="M39" s="4" t="str">
        <f>IF('Data Sheet'!L26='Data Sheet'!M26,
   "✅ " &amp; 'Data Sheet'!L26,
   "❌ " &amp; 'Data Sheet'!L26 &amp; " → " &amp; 'Data Sheet'!M26)</f>
        <v xml:space="preserve">✅ </v>
      </c>
      <c r="N39" s="2"/>
      <c r="O39" s="2"/>
      <c r="P39" s="2"/>
      <c r="Q39" s="2"/>
      <c r="R39" s="2"/>
      <c r="S39" s="2"/>
      <c r="T39" s="2"/>
    </row>
    <row r="40" spans="5:20" ht="16.5">
      <c r="E40" s="4" t="str">
        <f>IF('Data Sheet'!P5&gt;0, "Underinvestment", IF('Data Sheet'!P5&lt;0, "Overinvestment", "Correctly Resourced"))</f>
        <v>Correctly Resourced</v>
      </c>
      <c r="F40" s="1"/>
      <c r="G40" s="1"/>
      <c r="H40" s="1"/>
      <c r="I40" s="4" t="str">
        <f>IF('Data Sheet'!P14&gt;0, "Underinvestment", IF('Data Sheet'!P14&lt;0, "Overinvestment", "Correctly Resourced"))</f>
        <v>Correctly Resourced</v>
      </c>
      <c r="J40" s="1"/>
      <c r="K40" s="1"/>
      <c r="L40" s="1"/>
      <c r="M40" s="4" t="str">
        <f>IF('Data Sheet'!P26&gt;0, "Underinvestment", IF('Data Sheet'!P26&lt;0, "Overinvestment", "Correctly Resourced"))</f>
        <v>Correctly Resourced</v>
      </c>
      <c r="N40" s="2"/>
      <c r="O40" s="2"/>
      <c r="P40" s="2"/>
      <c r="Q40" s="2"/>
      <c r="R40" s="2"/>
      <c r="S40" s="2"/>
      <c r="T40" s="2"/>
    </row>
    <row r="41" spans="5:20" ht="16.5">
      <c r="E41" s="4" t="str">
        <f>IF('Data Sheet'!S5&gt;0,
   'Data Sheet'!S5 &amp; " Hour(s) Wasted",
   IF('Data Sheet'!S5&lt;0,
      ABS('Data Sheet'!S5) &amp; " Too Few Hour(s)",
      "Time Allocated is Correct"))</f>
        <v>Time Allocated is Correct</v>
      </c>
      <c r="F41" s="1"/>
      <c r="G41" s="1"/>
      <c r="H41" s="1"/>
      <c r="I41" s="4" t="str">
        <f>IF('Data Sheet'!S14&gt;0,
   'Data Sheet'!S14 &amp; " Hour(s) Wasted",
   IF('Data Sheet'!S14&lt;0,
      ABS('Data Sheet'!S14) &amp; " Too Few Hour(s)",
      "Time Allocated is Correct"))</f>
        <v>Time Allocated is Correct</v>
      </c>
      <c r="J41" s="1"/>
      <c r="K41" s="1"/>
      <c r="L41" s="1"/>
      <c r="M41" s="4" t="str">
        <f>IF('Data Sheet'!S26&gt;0,
   'Data Sheet'!S26 &amp; " Hour(s) Wasted",
   IF('Data Sheet'!S26&lt;0,
      ABS('Data Sheet'!S26) &amp; " Too Few Hour(s)",
      "Time Allocated is Correct"))</f>
        <v>Time Allocated is Correct</v>
      </c>
      <c r="N41" s="2"/>
      <c r="O41" s="2"/>
      <c r="P41" s="2"/>
      <c r="Q41" s="2"/>
      <c r="R41" s="2"/>
      <c r="S41" s="2"/>
      <c r="T41" s="2"/>
    </row>
    <row r="42" spans="5:20" ht="4" customHeight="1">
      <c r="E42" s="1"/>
      <c r="F42" s="1"/>
      <c r="G42" s="1"/>
      <c r="H42" s="1"/>
      <c r="I42" s="1"/>
      <c r="J42" s="1"/>
      <c r="K42" s="1"/>
      <c r="L42" s="1"/>
      <c r="M42" s="1"/>
      <c r="N42" s="2"/>
      <c r="O42" s="2"/>
      <c r="P42" s="2"/>
      <c r="Q42" s="2"/>
      <c r="R42" s="2"/>
      <c r="S42" s="2"/>
      <c r="T42" s="2"/>
    </row>
    <row r="43" spans="5:20" ht="16.5">
      <c r="E43" s="9" t="s">
        <v>4</v>
      </c>
      <c r="F43" s="1"/>
      <c r="G43" s="1"/>
      <c r="H43" s="1"/>
      <c r="I43" s="10" t="s">
        <v>26</v>
      </c>
      <c r="J43" s="1"/>
      <c r="K43" s="1"/>
      <c r="L43" s="1"/>
      <c r="M43" s="8" t="s">
        <v>53</v>
      </c>
      <c r="N43" s="2"/>
      <c r="O43" s="2"/>
      <c r="P43" s="2"/>
      <c r="Q43" s="2"/>
      <c r="R43" s="2"/>
      <c r="S43" s="2"/>
      <c r="T43" s="2"/>
    </row>
    <row r="44" spans="5:20" ht="16.5">
      <c r="E44" s="4" t="str">
        <f>IF('Data Sheet'!L4='Data Sheet'!M4,
   "✅ " &amp; 'Data Sheet'!L4,
   "❌ " &amp; 'Data Sheet'!L4 &amp; " → " &amp; 'Data Sheet'!M4)</f>
        <v xml:space="preserve">✅ </v>
      </c>
      <c r="F44" s="1"/>
      <c r="G44" s="1"/>
      <c r="H44" s="1"/>
      <c r="I44" s="4" t="str">
        <f>IF('Data Sheet'!L13='Data Sheet'!M13,
   "✅ " &amp; 'Data Sheet'!L13,
   "❌ " &amp; 'Data Sheet'!L13 &amp; " → " &amp; 'Data Sheet'!M13)</f>
        <v xml:space="preserve">✅ </v>
      </c>
      <c r="J44" s="1"/>
      <c r="K44" s="1"/>
      <c r="L44" s="1"/>
      <c r="M44" s="4" t="str">
        <f>IF('Data Sheet'!L24='Data Sheet'!M24,
   "✅ " &amp; 'Data Sheet'!L24,
   "❌ " &amp; 'Data Sheet'!L24 &amp; " → " &amp; 'Data Sheet'!M24)</f>
        <v xml:space="preserve">✅ </v>
      </c>
      <c r="N44" s="2"/>
      <c r="O44" s="2"/>
      <c r="P44" s="2"/>
      <c r="Q44" s="2"/>
      <c r="R44" s="2"/>
      <c r="S44" s="2"/>
      <c r="T44" s="2"/>
    </row>
    <row r="45" spans="5:20" ht="16.5">
      <c r="E45" s="4" t="str">
        <f>IF('Data Sheet'!P4&gt;0, "Underinvestment", IF('Data Sheet'!P4&lt;0, "Overinvestment", "Correctly Resourced"))</f>
        <v>Correctly Resourced</v>
      </c>
      <c r="F45" s="1"/>
      <c r="G45" s="1" t="s">
        <v>96</v>
      </c>
      <c r="H45" s="1"/>
      <c r="I45" s="4" t="str">
        <f>IF('Data Sheet'!P13&gt;0, "Underinvestment", IF('Data Sheet'!P13&lt;0, "Overinvestment", "Correctly Resourced"))</f>
        <v>Correctly Resourced</v>
      </c>
      <c r="J45" s="1"/>
      <c r="K45" s="1"/>
      <c r="L45" s="1"/>
      <c r="M45" s="4" t="str">
        <f>IF('Data Sheet'!P24&gt;0, "Underinvestment", IF('Data Sheet'!P24&lt;0, "Overinvestment", "Correctly Resourced"))</f>
        <v>Correctly Resourced</v>
      </c>
      <c r="N45" s="2"/>
      <c r="O45" s="2"/>
      <c r="P45" s="2"/>
      <c r="Q45" s="2"/>
      <c r="R45" s="2"/>
      <c r="S45" s="2"/>
      <c r="T45" s="2"/>
    </row>
    <row r="46" spans="5:20" ht="16.5">
      <c r="E46" s="4" t="str">
        <f>IF('Data Sheet'!S4&gt;0,
   'Data Sheet'!S4 &amp; " Hour(s) Wasted",
   IF('Data Sheet'!S4&lt;0,
      ABS('Data Sheet'!S4) &amp; " Too Few Hour(s)",
      "Time Allocated is Correct"))</f>
        <v>Time Allocated is Correct</v>
      </c>
      <c r="F46" s="1"/>
      <c r="G46" s="1"/>
      <c r="H46" s="1"/>
      <c r="I46" s="4" t="str">
        <f>IF('Data Sheet'!S13&gt;0,
   'Data Sheet'!S13 &amp; " Hour(s) Wasted",
   IF('Data Sheet'!S13&lt;0,
      ABS('Data Sheet'!S13) &amp; " Too Few Hour(s)",
      "Time Allocated is Correct"))</f>
        <v>Time Allocated is Correct</v>
      </c>
      <c r="J46" s="1"/>
      <c r="K46" s="1"/>
      <c r="L46" s="1"/>
      <c r="M46" s="4" t="str">
        <f>IF('Data Sheet'!S24&gt;0,
   'Data Sheet'!S24 &amp; " Hour(s) Wasted",
   IF('Data Sheet'!S24&lt;0,
      ABS('Data Sheet'!S24) &amp; " Too Few Hour(s)",
      "Time Allocated is Correct"))</f>
        <v>Time Allocated is Correct</v>
      </c>
      <c r="N46" s="2"/>
      <c r="O46" s="2"/>
      <c r="P46" s="2"/>
      <c r="Q46" s="2"/>
      <c r="R46" s="2"/>
      <c r="S46" s="2"/>
      <c r="T46" s="2"/>
    </row>
    <row r="47" spans="5:20" ht="6.75" customHeight="1">
      <c r="E47" s="1"/>
      <c r="F47" s="1"/>
      <c r="G47" s="1"/>
      <c r="H47" s="1"/>
      <c r="I47" s="1"/>
      <c r="J47" s="1"/>
      <c r="K47" s="1"/>
      <c r="L47" s="1"/>
      <c r="M47" s="1"/>
      <c r="N47" s="2"/>
      <c r="O47" s="2"/>
      <c r="P47" s="2"/>
      <c r="Q47" s="2"/>
      <c r="R47" s="2"/>
      <c r="S47" s="2"/>
      <c r="T47" s="2"/>
    </row>
    <row r="48" spans="5:20" ht="16.5">
      <c r="E48" s="2"/>
      <c r="F48" s="2"/>
      <c r="G48" s="2"/>
      <c r="H48" s="2"/>
      <c r="I48" s="2"/>
      <c r="J48" s="2"/>
      <c r="K48" s="2"/>
      <c r="L48" s="2"/>
      <c r="M48" s="2"/>
      <c r="N48" s="2"/>
      <c r="O48" s="2"/>
      <c r="P48" s="2"/>
      <c r="Q48" s="2"/>
      <c r="R48" s="2"/>
      <c r="S48" s="2"/>
      <c r="T48" s="2"/>
    </row>
    <row r="49" spans="5:20" ht="16.5">
      <c r="E49" s="2"/>
      <c r="F49" s="2"/>
      <c r="G49" s="2"/>
      <c r="H49" s="2"/>
      <c r="I49" s="2"/>
      <c r="J49" s="2"/>
      <c r="K49" s="2"/>
      <c r="L49" s="2"/>
      <c r="M49" s="2"/>
      <c r="N49" s="2"/>
      <c r="O49" s="2"/>
      <c r="P49" s="2"/>
      <c r="Q49" s="2"/>
      <c r="R49" s="2"/>
      <c r="S49" s="2"/>
      <c r="T49" s="2"/>
    </row>
    <row r="51" spans="5:20" ht="6.75" customHeight="1"/>
  </sheetData>
  <sheetProtection algorithmName="SHA-512" hashValue="8buwswi8gEH/2tDI1Jy2p7dUwlpjsJEa6F+ueuitfXB476RkbIEcwJuASR1ryEPey7xYXrP8dM3JirSU5/rqDQ==" saltValue="/CUIXD50dlO0/+gjAywQmg==" spinCount="100000" sheet="1" objects="1" scenarios="1"/>
  <pageMargins left="0.7" right="0.7" top="0.75" bottom="0.75" header="0.3" footer="0.3"/>
  <pageSetup scale="29" orientation="landscape" horizontalDpi="300" verticalDpi="300" r:id="rId1"/>
  <headerFooter scaleWithDoc="0">
    <oddHeader>&amp;L&amp;G&amp;C&amp;"Segoe UI,Bold"&amp;20&amp;G&amp;R&amp;G</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5" id="{393FD880-3905-421D-AF80-F69D67F53926}">
            <xm:f>(ABS('Data Sheet'!$P$4) + ABS('Data Sheet'!$S$4)) &gt; 4</xm:f>
            <x14:dxf>
              <font>
                <color theme="0"/>
              </font>
              <fill>
                <patternFill>
                  <bgColor rgb="FFC00000"/>
                </patternFill>
              </fill>
            </x14:dxf>
          </x14:cfRule>
          <x14:cfRule type="expression" priority="76" id="{45223149-DC8A-4BED-B2E2-7C0F72CDAB3C}">
            <xm:f>AND('Data Sheet'!$P$4 + 'Data Sheet'!$S$4 &lt;= 2, 'Data Sheet'!$M$4 &lt;&gt; "PEO")</xm:f>
            <x14:dxf>
              <fill>
                <patternFill>
                  <bgColor rgb="FF92D050"/>
                </patternFill>
              </fill>
            </x14:dxf>
          </x14:cfRule>
          <x14:cfRule type="expression" priority="77" id="{0C4FBA16-BA59-4973-95A7-C962C2B0EC47}">
            <xm:f>OR(   AND('Data Sheet'!$P$4 + 'Data Sheet'!$S$4 &gt; 2, 'Data Sheet'!$P$4 + 'Data Sheet'!$S$4 &lt;= 4),   AND('Data Sheet'!$P$4 + 'Data Sheet'!$S$4 &lt;= 2, 'Data Sheet'!$M$4 = "PEO") )</xm:f>
            <x14:dxf>
              <fill>
                <patternFill>
                  <bgColor rgb="FFFFC000"/>
                </patternFill>
              </fill>
            </x14:dxf>
          </x14:cfRule>
          <xm:sqref>E43:E46</xm:sqref>
        </x14:conditionalFormatting>
        <x14:conditionalFormatting xmlns:xm="http://schemas.microsoft.com/office/excel/2006/main">
          <x14:cfRule type="expression" priority="72" id="{77435EA0-B76E-4CF6-B8DA-B35ECF7C1E46}">
            <xm:f>(ABS('Data Sheet'!$P$6) + ABS('Data Sheet'!$S$6)) &gt; 4</xm:f>
            <x14:dxf>
              <font>
                <color theme="0"/>
              </font>
              <fill>
                <patternFill>
                  <bgColor rgb="FFC00000"/>
                </patternFill>
              </fill>
            </x14:dxf>
          </x14:cfRule>
          <x14:cfRule type="expression" priority="73" id="{885DB71C-9960-4684-AB55-63D23AC08A62}">
            <xm:f>OR(   AND(ABS('Data Sheet'!$P$6) + ABS('Data Sheet'!$S$6) &gt; 2, 'Data Sheet'!$P$6 + 'Data Sheet'!$S$6 &lt;= 4),   AND(ABS('Data Sheet'!$P$6) + ABS('Data Sheet'!$S$6) &lt;= 2, 'Data Sheet'!$M$6 = "PEO") )</xm:f>
            <x14:dxf>
              <fill>
                <patternFill>
                  <bgColor rgb="FFFFC000"/>
                </patternFill>
              </fill>
            </x14:dxf>
          </x14:cfRule>
          <x14:cfRule type="expression" priority="74" id="{FF4617C6-9DE6-45ED-A03F-245C5B911AB1}">
            <xm:f>AND(ABS('Data Sheet'!$P$6) + ABS('Data Sheet'!$S$6) &lt;= 2, 'Data Sheet'!$M$6 &lt;&gt; "PEO")</xm:f>
            <x14:dxf>
              <font>
                <color auto="1"/>
              </font>
              <fill>
                <patternFill>
                  <bgColor rgb="FF92D050"/>
                </patternFill>
              </fill>
            </x14:dxf>
          </x14:cfRule>
          <xm:sqref>E31:E34</xm:sqref>
        </x14:conditionalFormatting>
        <x14:conditionalFormatting xmlns:xm="http://schemas.microsoft.com/office/excel/2006/main">
          <x14:cfRule type="expression" priority="69" id="{85FFD0BF-0D55-49AE-A491-2859DE610EF9}">
            <xm:f>(ABS('Data Sheet'!$P$5) + ABS('Data Sheet'!$S$5)) &gt; 4</xm:f>
            <x14:dxf>
              <font>
                <color theme="0"/>
              </font>
              <fill>
                <patternFill>
                  <bgColor rgb="FFC00000"/>
                </patternFill>
              </fill>
            </x14:dxf>
          </x14:cfRule>
          <x14:cfRule type="expression" priority="70" id="{C2865FAB-C4E2-4DE0-8F2D-6B74D05C277D}">
            <xm:f>OR(   AND(ABS('Data Sheet'!$P$5) + ABS('Data Sheet'!$S$5) &gt; 2, 'Data Sheet'!$P$5 + 'Data Sheet'!$S$5 &lt;= 4),   AND(ABS('Data Sheet'!$P$5) + ABS('Data Sheet'!$S$5) &lt;= 2, 'Data Sheet'!$M$5 = "PEO") )</xm:f>
            <x14:dxf>
              <fill>
                <patternFill>
                  <bgColor rgb="FFFFC000"/>
                </patternFill>
              </fill>
            </x14:dxf>
          </x14:cfRule>
          <x14:cfRule type="expression" priority="71" id="{D810FBE0-B38F-4ED8-9040-C43DB223101F}">
            <xm:f>AND(ABS('Data Sheet'!$P$5) + ABS('Data Sheet'!$S$5) &lt;= 2, 'Data Sheet'!$M$5 &lt;&gt; "PEO")</xm:f>
            <x14:dxf>
              <fill>
                <patternFill>
                  <bgColor rgb="FF92D050"/>
                </patternFill>
              </fill>
            </x14:dxf>
          </x14:cfRule>
          <xm:sqref>E38:E41</xm:sqref>
        </x14:conditionalFormatting>
        <x14:conditionalFormatting xmlns:xm="http://schemas.microsoft.com/office/excel/2006/main">
          <x14:cfRule type="expression" priority="66" id="{17513F4F-0117-43EA-B59C-E47A9BBFF85F}">
            <xm:f>(ABS('Data Sheet'!$P$7) + ABS('Data Sheet'!$S$7)) &gt; 4</xm:f>
            <x14:dxf>
              <fill>
                <patternFill>
                  <bgColor rgb="FFC00000"/>
                </patternFill>
              </fill>
            </x14:dxf>
          </x14:cfRule>
          <x14:cfRule type="expression" priority="67" id="{0915CE00-28CC-4200-8038-033E435BD9EF}">
            <xm:f>OR(   AND(ABS('Data Sheet'!$P$7) + ABS('Data Sheet'!$S$7) &gt; 2, 'Data Sheet'!$P$7 + 'Data Sheet'!$S$7 &lt;= 4),   AND(ABS('Data Sheet'!$P$7) + ABS('Data Sheet'!$S$7) &lt;= 2, 'Data Sheet'!$M$7 = "PEO") )</xm:f>
            <x14:dxf>
              <fill>
                <patternFill>
                  <bgColor rgb="FFFFFF99"/>
                </patternFill>
              </fill>
            </x14:dxf>
          </x14:cfRule>
          <x14:cfRule type="expression" priority="68" id="{CFF6CD77-C9A0-48F5-860F-F767DC61A75A}">
            <xm:f>AND(ABS('Data Sheet'!$P$7) + ABS('Data Sheet'!$S$7) &lt;= 2, 'Data Sheet'!$M$7 &lt;&gt; "PEO")</xm:f>
            <x14:dxf>
              <fill>
                <patternFill>
                  <bgColor rgb="FF92D050"/>
                </patternFill>
              </fill>
            </x14:dxf>
          </x14:cfRule>
          <xm:sqref>E26:E29</xm:sqref>
        </x14:conditionalFormatting>
        <x14:conditionalFormatting xmlns:xm="http://schemas.microsoft.com/office/excel/2006/main">
          <x14:cfRule type="expression" priority="63" id="{DC771869-EC32-4800-A7C5-4229A039E6BF}">
            <xm:f>(ABS('Data Sheet'!$P$8) + ABS('Data Sheet'!$S$8)) &gt; 4</xm:f>
            <x14:dxf>
              <fill>
                <patternFill>
                  <bgColor rgb="FFC00000"/>
                </patternFill>
              </fill>
            </x14:dxf>
          </x14:cfRule>
          <x14:cfRule type="expression" priority="64" id="{36CD684A-E2B0-410B-9D34-38F8633DA286}">
            <xm:f>OR(   AND(ABS('Data Sheet'!$P$8) + ABS('Data Sheet'!$S$8) &gt; 2, 'Data Sheet'!$P$8 + 'Data Sheet'!$S$8 &lt;= 4),   AND(ABS('Data Sheet'!$P$8) + ABS('Data Sheet'!$S$8) &lt;= 2, 'Data Sheet'!$M$8 = "PEO") )</xm:f>
            <x14:dxf>
              <fill>
                <patternFill>
                  <bgColor rgb="FFFFC000"/>
                </patternFill>
              </fill>
            </x14:dxf>
          </x14:cfRule>
          <x14:cfRule type="expression" priority="65" id="{8322333D-C0CF-497A-B1EE-D6C880EC4F06}">
            <xm:f>AND(ABS('Data Sheet'!$P$8) + ABS('Data Sheet'!$S$8) &lt;= 2, 'Data Sheet'!$M$8 &lt;&gt; "PEO")</xm:f>
            <x14:dxf>
              <fill>
                <patternFill>
                  <bgColor rgb="FF92D050"/>
                </patternFill>
              </fill>
            </x14:dxf>
          </x14:cfRule>
          <xm:sqref>E21:E24</xm:sqref>
        </x14:conditionalFormatting>
        <x14:conditionalFormatting xmlns:xm="http://schemas.microsoft.com/office/excel/2006/main">
          <x14:cfRule type="expression" priority="1" id="{DF8F51E1-2858-4A9C-848A-C3CBA8B159F2}">
            <xm:f>(ABS('Data Sheet'!$P$9) + ABS('Data Sheet'!$S$9)) &gt; 4</xm:f>
            <x14:dxf>
              <font>
                <color theme="0"/>
              </font>
              <fill>
                <patternFill>
                  <bgColor rgb="FFC00000"/>
                </patternFill>
              </fill>
            </x14:dxf>
          </x14:cfRule>
          <x14:cfRule type="expression" priority="2" id="{492220BF-92CA-460C-9833-09D2CFBDDDF1}">
            <xm:f>OR(   AND(ABS('Data Sheet'!$P$9) + ABS('Data Sheet'!$S$9) &gt; 2, 'Data Sheet'!$P$9 + 'Data Sheet'!$S$9 &lt;= 4),   AND(ABS('Data Sheet'!$P$9) + ABS('Data Sheet'!$S$9) &lt;= 2, 'Data Sheet'!$M$9 = "PEO") )</xm:f>
            <x14:dxf>
              <fill>
                <patternFill>
                  <bgColor rgb="FFFFC000"/>
                </patternFill>
              </fill>
            </x14:dxf>
          </x14:cfRule>
          <x14:cfRule type="expression" priority="62" id="{6825F7CF-C891-4254-8565-DAAD9C13306A}">
            <xm:f>AND(ABS('Data Sheet'!$P$9) + ABS('Data Sheet'!$S$9) &lt;= 2, 'Data Sheet'!$M$9 &lt;&gt; "PEO")</xm:f>
            <x14:dxf>
              <fill>
                <patternFill>
                  <bgColor rgb="FF92D050"/>
                </patternFill>
              </fill>
            </x14:dxf>
          </x14:cfRule>
          <xm:sqref>G16:G19</xm:sqref>
        </x14:conditionalFormatting>
        <x14:conditionalFormatting xmlns:xm="http://schemas.microsoft.com/office/excel/2006/main">
          <x14:cfRule type="expression" priority="59" id="{DE5EBEA7-8ADD-42CD-B22C-1A1B2C500A29}">
            <xm:f>(ABS('Data Sheet'!$P$10) + ABS('Data Sheet'!$S$10)) &gt; 4</xm:f>
            <x14:dxf>
              <font>
                <color theme="0"/>
              </font>
              <fill>
                <patternFill>
                  <bgColor rgb="FFC00000"/>
                </patternFill>
              </fill>
            </x14:dxf>
          </x14:cfRule>
          <x14:cfRule type="expression" priority="60" id="{EDB24FC4-111E-4F35-8389-3D00DD94527C}">
            <xm:f>OR(   AND(ABS('Data Sheet'!$P$10) + ABS('Data Sheet'!$S$10) &gt; 2, 'Data Sheet'!$P$10 + 'Data Sheet'!$S$10 &lt;= 4),   AND(ABS('Data Sheet'!$P$10) + ABS('Data Sheet'!$S$10) &lt;= 2, 'Data Sheet'!$M$10 = "PEO") )</xm:f>
            <x14:dxf>
              <fill>
                <patternFill>
                  <bgColor rgb="FFFFC000"/>
                </patternFill>
              </fill>
            </x14:dxf>
          </x14:cfRule>
          <x14:cfRule type="expression" priority="61" id="{1172D71C-E66C-4693-A2E9-998E81BD52FB}">
            <xm:f>AND(ABS('Data Sheet'!$P$10) + ABS('Data Sheet'!$S$10) &lt;= 2, 'Data Sheet'!$M$10 &lt;&gt; "PEO")</xm:f>
            <x14:dxf>
              <fill>
                <patternFill>
                  <bgColor rgb="FF92D050"/>
                </patternFill>
              </fill>
            </x14:dxf>
          </x14:cfRule>
          <xm:sqref>G21:G24</xm:sqref>
        </x14:conditionalFormatting>
        <x14:conditionalFormatting xmlns:xm="http://schemas.microsoft.com/office/excel/2006/main">
          <x14:cfRule type="expression" priority="54" id="{FE7DF8A8-9E44-405C-A7BC-45CE0ADA75EF}">
            <xm:f>(ABS('Data Sheet'!$P$11) + ABS('Data Sheet'!$S$11)) &gt; 4</xm:f>
            <x14:dxf>
              <font>
                <color theme="0"/>
              </font>
              <fill>
                <patternFill>
                  <bgColor rgb="FFC00000"/>
                </patternFill>
              </fill>
            </x14:dxf>
          </x14:cfRule>
          <x14:cfRule type="expression" priority="55" id="{9319D3F7-5220-423A-B9F1-026D5FF15F7A}">
            <xm:f>OR(   AND(ABS('Data Sheet'!$P$11) + ABS('Data Sheet'!$S$11) &gt; 2, 'Data Sheet'!$P$11 + 'Data Sheet'!$S$11 &lt;= 4),   AND(ABS('Data Sheet'!$P$11) + ABS('Data Sheet'!$S$11) &lt;= 2, 'Data Sheet'!$M$11 = "PEO") )</xm:f>
            <x14:dxf>
              <fill>
                <patternFill>
                  <bgColor rgb="FFFFC000"/>
                </patternFill>
              </fill>
            </x14:dxf>
          </x14:cfRule>
          <x14:cfRule type="expression" priority="57" id="{BE97164B-9CAB-4659-8691-99F592D851C8}">
            <xm:f>AND(ABS('Data Sheet'!$P$11) + ABS('Data Sheet'!$S$11) &lt;= 2, 'Data Sheet'!$M$11 &lt;&gt; "PEO")</xm:f>
            <x14:dxf>
              <fill>
                <patternFill>
                  <bgColor rgb="FF92D050"/>
                </patternFill>
              </fill>
            </x14:dxf>
          </x14:cfRule>
          <xm:sqref>G26:G29</xm:sqref>
        </x14:conditionalFormatting>
        <x14:conditionalFormatting xmlns:xm="http://schemas.microsoft.com/office/excel/2006/main">
          <x14:cfRule type="expression" priority="51" id="{06726251-8EA7-4FB2-97E9-40B9242A93F9}">
            <xm:f>(ABS('Data Sheet'!$P$12) + ABS('Data Sheet'!$S$12)) &gt; 4</xm:f>
            <x14:dxf>
              <font>
                <color theme="0"/>
              </font>
              <fill>
                <patternFill>
                  <bgColor rgb="FFC00000"/>
                </patternFill>
              </fill>
            </x14:dxf>
          </x14:cfRule>
          <x14:cfRule type="expression" priority="52" id="{CDB1A553-6065-4FDA-A710-DF7CF9903CD5}">
            <xm:f>OR(   AND(ABS('Data Sheet'!$P$12) + ABS('Data Sheet'!$S$12) &gt; 2, 'Data Sheet'!$P$12 + 'Data Sheet'!$S$12 &lt;= 4),   AND(ABS('Data Sheet'!$P$12) + ABS('Data Sheet'!$S$12) &lt;= 2, 'Data Sheet'!$M$12 = "PEO") )</xm:f>
            <x14:dxf>
              <fill>
                <patternFill>
                  <bgColor rgb="FFFFC000"/>
                </patternFill>
              </fill>
            </x14:dxf>
          </x14:cfRule>
          <x14:cfRule type="expression" priority="53" id="{D2286872-9468-4E99-A939-0D862263278E}">
            <xm:f>AND(ABS('Data Sheet'!$P$12) + ABS('Data Sheet'!$S$12) &lt;= 2, 'Data Sheet'!$M$12 &lt;&gt; "PEO")</xm:f>
            <x14:dxf>
              <fill>
                <patternFill>
                  <bgColor rgb="FF92D050"/>
                </patternFill>
              </fill>
            </x14:dxf>
          </x14:cfRule>
          <xm:sqref>G31:G34</xm:sqref>
        </x14:conditionalFormatting>
        <x14:conditionalFormatting xmlns:xm="http://schemas.microsoft.com/office/excel/2006/main">
          <x14:cfRule type="expression" priority="48" id="{5FDEA052-BB3D-4386-A9CD-A47B942EC95F}">
            <xm:f>(ABS('Data Sheet'!$P$15) + ABS('Data Sheet'!$S$15)) &gt; 4</xm:f>
            <x14:dxf>
              <font>
                <color theme="0"/>
              </font>
              <fill>
                <patternFill>
                  <bgColor rgb="FFC00000"/>
                </patternFill>
              </fill>
            </x14:dxf>
          </x14:cfRule>
          <x14:cfRule type="expression" priority="49" id="{E794D230-18E7-4D6F-A825-6BE55575E2EA}">
            <xm:f>OR(   AND(ABS('Data Sheet'!$P$15) + ABS('Data Sheet'!$S$15) &gt; 2, 'Data Sheet'!$P$15 + 'Data Sheet'!$S$15 &lt;= 4),   AND(ABS('Data Sheet'!$P$15) + ABS('Data Sheet'!$S$15) &lt;= 2, 'Data Sheet'!$M$15 = "PEO") )</xm:f>
            <x14:dxf>
              <fill>
                <patternFill>
                  <bgColor rgb="FFFFC000"/>
                </patternFill>
              </fill>
            </x14:dxf>
          </x14:cfRule>
          <x14:cfRule type="expression" priority="50" id="{6692EA95-F183-40AC-9632-A7BCE62C860F}">
            <xm:f>AND(ABS('Data Sheet'!$P$15) + ABS('Data Sheet'!$S$15) &lt;= 2, 'Data Sheet'!$M$15 &lt;&gt; "PEO")</xm:f>
            <x14:dxf>
              <fill>
                <patternFill>
                  <bgColor rgb="FF92D050"/>
                </patternFill>
              </fill>
            </x14:dxf>
          </x14:cfRule>
          <xm:sqref>I21:I24</xm:sqref>
        </x14:conditionalFormatting>
        <x14:conditionalFormatting xmlns:xm="http://schemas.microsoft.com/office/excel/2006/main">
          <x14:cfRule type="expression" priority="45" id="{544A0DBD-2389-48BE-A00D-1C5E556E3F71}">
            <xm:f>(ABS('Data Sheet'!$P$16) + ABS('Data Sheet'!$S$16)) &gt; 4</xm:f>
            <x14:dxf>
              <font>
                <color theme="0"/>
              </font>
              <fill>
                <patternFill>
                  <bgColor rgb="FFC00000"/>
                </patternFill>
              </fill>
            </x14:dxf>
          </x14:cfRule>
          <x14:cfRule type="expression" priority="46" id="{90C897AB-5BBA-4DE8-999B-D11D6814960C}">
            <xm:f>OR(   AND(ABS('Data Sheet'!$P$16) + ABS('Data Sheet'!$S$16) &gt; 2, 'Data Sheet'!$P$16 + 'Data Sheet'!$S$16 &lt;= 4),   AND(ABS('Data Sheet'!$P$16) + ABS('Data Sheet'!$S$16) &lt;= 2, 'Data Sheet'!$M$16 = "PEO") )</xm:f>
            <x14:dxf>
              <fill>
                <patternFill>
                  <bgColor rgb="FFFFC000"/>
                </patternFill>
              </fill>
            </x14:dxf>
          </x14:cfRule>
          <x14:cfRule type="expression" priority="47" id="{90EC76D9-BCAE-435A-84CC-8D78097A9AF4}">
            <xm:f>AND(ABS('Data Sheet'!$P$16) + ABS('Data Sheet'!$S$16) &lt;= 2, 'Data Sheet'!$M$16 &lt;&gt; "PEO")</xm:f>
            <x14:dxf>
              <fill>
                <patternFill>
                  <bgColor rgb="FF92D050"/>
                </patternFill>
              </fill>
            </x14:dxf>
          </x14:cfRule>
          <xm:sqref>I26:I29</xm:sqref>
        </x14:conditionalFormatting>
        <x14:conditionalFormatting xmlns:xm="http://schemas.microsoft.com/office/excel/2006/main">
          <x14:cfRule type="expression" priority="42" id="{33837806-2E2F-4BD0-93AA-CF99B40D1269}">
            <xm:f>(ABS('Data Sheet'!$P$17) + ABS('Data Sheet'!$S$17)) &gt; 4</xm:f>
            <x14:dxf>
              <font>
                <color theme="0"/>
              </font>
              <fill>
                <patternFill>
                  <bgColor rgb="FFC00000"/>
                </patternFill>
              </fill>
            </x14:dxf>
          </x14:cfRule>
          <x14:cfRule type="expression" priority="43" id="{5F41E3C9-6910-404F-BF92-855F739C1147}">
            <xm:f>OR(   AND(ABS('Data Sheet'!$P$17) + ABS('Data Sheet'!$S$17) &gt; 2, 'Data Sheet'!$P$17 + 'Data Sheet'!$S$17 &lt;= 4),   AND(ABS('Data Sheet'!$P$17) + ABS('Data Sheet'!$S$17) &lt;= 2, 'Data Sheet'!$M$17 = "PEO") )</xm:f>
            <x14:dxf>
              <fill>
                <patternFill>
                  <bgColor rgb="FFFFC000"/>
                </patternFill>
              </fill>
            </x14:dxf>
          </x14:cfRule>
          <x14:cfRule type="expression" priority="44" id="{66C9A34A-06A7-4EBE-B06A-AC653D649A1C}">
            <xm:f>AND(ABS('Data Sheet'!$P$17) + ABS('Data Sheet'!$S$17) &lt;= 2, 'Data Sheet'!$M$17 &lt;&gt; "PEO")</xm:f>
            <x14:dxf>
              <fill>
                <patternFill>
                  <bgColor rgb="FF92D050"/>
                </patternFill>
              </fill>
            </x14:dxf>
          </x14:cfRule>
          <xm:sqref>I31:I34</xm:sqref>
        </x14:conditionalFormatting>
        <x14:conditionalFormatting xmlns:xm="http://schemas.microsoft.com/office/excel/2006/main">
          <x14:cfRule type="expression" priority="36" id="{A57AB6CE-8EA6-4CD3-94A1-2F0245746D17}">
            <xm:f>(ABS('Data Sheet'!$P$14) + ABS('Data Sheet'!$S$14)) &gt; 4</xm:f>
            <x14:dxf>
              <font>
                <color theme="0"/>
              </font>
              <fill>
                <patternFill>
                  <bgColor rgb="FFC00000"/>
                </patternFill>
              </fill>
            </x14:dxf>
          </x14:cfRule>
          <x14:cfRule type="expression" priority="37" id="{20DE5849-F82F-4773-87E6-927D4492FA2B}">
            <xm:f>OR(   AND(ABS('Data Sheet'!$P$14) + ABS('Data Sheet'!$S$14) &gt; 2, 'Data Sheet'!$P$14 + 'Data Sheet'!$S$14 &lt;= 4),   AND(ABS('Data Sheet'!$P$14) + ABS('Data Sheet'!$S$14) &lt;= 2, 'Data Sheet'!$M$14 = "PEO") )</xm:f>
            <x14:dxf>
              <fill>
                <patternFill>
                  <bgColor rgb="FFFFC000"/>
                </patternFill>
              </fill>
            </x14:dxf>
          </x14:cfRule>
          <x14:cfRule type="expression" priority="38" id="{79E8AE29-D951-42AE-8DA9-8FC1398F8C4F}">
            <xm:f>AND(ABS('Data Sheet'!$P$14) + ABS('Data Sheet'!$S$14) &lt;= 2, 'Data Sheet'!$M$14 &lt;&gt; "PEO")</xm:f>
            <x14:dxf>
              <fill>
                <patternFill>
                  <bgColor rgb="FF92D050"/>
                </patternFill>
              </fill>
            </x14:dxf>
          </x14:cfRule>
          <xm:sqref>I38:I41</xm:sqref>
        </x14:conditionalFormatting>
        <x14:conditionalFormatting xmlns:xm="http://schemas.microsoft.com/office/excel/2006/main">
          <x14:cfRule type="expression" priority="33" id="{CFECDE28-A10C-482F-9724-59F810DDD863}">
            <xm:f>(ABS('Data Sheet'!$P$13) + ABS('Data Sheet'!$S$13)) &gt; 4</xm:f>
            <x14:dxf>
              <font>
                <color theme="0"/>
              </font>
              <fill>
                <patternFill>
                  <bgColor rgb="FFC00000"/>
                </patternFill>
              </fill>
            </x14:dxf>
          </x14:cfRule>
          <x14:cfRule type="expression" priority="34" id="{8DD30551-D887-4795-869C-7139F20B0580}">
            <xm:f>OR(   AND(ABS('Data Sheet'!$P$13) + ABS('Data Sheet'!$S$13) &gt; 2, 'Data Sheet'!$P$13 + 'Data Sheet'!$S$13 &lt;= 4),   AND(ABS('Data Sheet'!$P$13) + ABS('Data Sheet'!$S$13) &lt;= 2, 'Data Sheet'!$M$13 = "PEO") )</xm:f>
            <x14:dxf>
              <fill>
                <patternFill>
                  <bgColor rgb="FFFFC000"/>
                </patternFill>
              </fill>
            </x14:dxf>
          </x14:cfRule>
          <x14:cfRule type="expression" priority="35" id="{A187BC00-AAC8-45E9-872E-0143C0157622}">
            <xm:f>AND(ABS('Data Sheet'!$P$13) + ABS('Data Sheet'!$S$13) &lt;= 2, 'Data Sheet'!$M$13 &lt;&gt; "PEO")</xm:f>
            <x14:dxf>
              <fill>
                <patternFill>
                  <bgColor rgb="FF92D050"/>
                </patternFill>
              </fill>
            </x14:dxf>
          </x14:cfRule>
          <xm:sqref>I43:I46</xm:sqref>
        </x14:conditionalFormatting>
        <x14:conditionalFormatting xmlns:xm="http://schemas.microsoft.com/office/excel/2006/main">
          <x14:cfRule type="expression" priority="30" id="{05DDF21E-4626-4997-8712-4FFB0631514C}">
            <xm:f>(ABS('Data Sheet'!$P$19) + ABS('Data Sheet'!$S$19)) &gt; 4</xm:f>
            <x14:dxf>
              <font>
                <color theme="0"/>
              </font>
              <fill>
                <patternFill>
                  <bgColor rgb="FFC00000"/>
                </patternFill>
              </fill>
            </x14:dxf>
          </x14:cfRule>
          <x14:cfRule type="expression" priority="31" id="{4156CAE8-AFA6-4EE0-BB54-6FADC6FCD6ED}">
            <xm:f>OR(   AND(ABS('Data Sheet'!$P$19) + ABS('Data Sheet'!$S$19) &gt; 2, 'Data Sheet'!$P$19 + 'Data Sheet'!$S$19 &lt;= 4),   AND(ABS('Data Sheet'!$P$19) + ABS('Data Sheet'!$S$19) &lt;= 2, 'Data Sheet'!$M$19 = "PEO") )</xm:f>
            <x14:dxf>
              <fill>
                <patternFill>
                  <bgColor rgb="FFFFC000"/>
                </patternFill>
              </fill>
            </x14:dxf>
          </x14:cfRule>
          <x14:cfRule type="expression" priority="32" id="{E6AC85CD-8BD5-4609-B7FB-45E58E490E97}">
            <xm:f>AND(ABS('Data Sheet'!$P$19) + ABS('Data Sheet'!$S$19) &lt;= 2, 'Data Sheet'!$M$19 &lt;&gt; "PEO")</xm:f>
            <x14:dxf>
              <fill>
                <patternFill>
                  <bgColor rgb="FF92D050"/>
                </patternFill>
              </fill>
            </x14:dxf>
          </x14:cfRule>
          <xm:sqref>K11:K14</xm:sqref>
        </x14:conditionalFormatting>
        <x14:conditionalFormatting xmlns:xm="http://schemas.microsoft.com/office/excel/2006/main">
          <x14:cfRule type="expression" priority="27" id="{8F5112B3-B303-47C5-9C01-832BD4475E26}">
            <xm:f>(ABS('Data Sheet'!$P$20) + ABS('Data Sheet'!$S$20)) &gt; 4</xm:f>
            <x14:dxf>
              <font>
                <color theme="0"/>
              </font>
              <fill>
                <patternFill>
                  <bgColor rgb="FFC00000"/>
                </patternFill>
              </fill>
            </x14:dxf>
          </x14:cfRule>
          <x14:cfRule type="expression" priority="28" id="{2E1B991C-141C-4B31-9539-E00BE78F6E8B}">
            <xm:f>OR(   AND(ABS('Data Sheet'!$P$20) + ABS('Data Sheet'!$S$20) &gt; 2, 'Data Sheet'!$P$20 + 'Data Sheet'!$S$20 &lt;= 4),   AND(ABS('Data Sheet'!$P$20) + ABS('Data Sheet'!$S$20) &lt;= 2, 'Data Sheet'!$M$20 = "PEO") )</xm:f>
            <x14:dxf>
              <fill>
                <patternFill>
                  <bgColor rgb="FFFFC000"/>
                </patternFill>
              </fill>
            </x14:dxf>
          </x14:cfRule>
          <x14:cfRule type="expression" priority="29" id="{59F5C81E-9D01-471F-B238-7A66887EAAC7}">
            <xm:f>AND(ABS('Data Sheet'!$P$20) + ABS('Data Sheet'!$S$20) &lt;= 2, 'Data Sheet'!$M$20 &lt;&gt; "PEO")</xm:f>
            <x14:dxf>
              <fill>
                <patternFill>
                  <bgColor rgb="FF92D050"/>
                </patternFill>
              </fill>
            </x14:dxf>
          </x14:cfRule>
          <xm:sqref>K16:K19</xm:sqref>
        </x14:conditionalFormatting>
        <x14:conditionalFormatting xmlns:xm="http://schemas.microsoft.com/office/excel/2006/main">
          <x14:cfRule type="expression" priority="24" id="{8719ADF8-4754-4B5C-8EE8-173A95EE1519}">
            <xm:f>(ABS('Data Sheet'!$P$21) + ABS('Data Sheet'!$S$21)) &gt; 4</xm:f>
            <x14:dxf>
              <font>
                <color theme="0"/>
              </font>
              <fill>
                <patternFill>
                  <bgColor rgb="FFC00000"/>
                </patternFill>
              </fill>
            </x14:dxf>
          </x14:cfRule>
          <x14:cfRule type="expression" priority="25" id="{F6B50872-D5BB-474C-9B31-D92F80447DB5}">
            <xm:f>OR(   AND(ABS('Data Sheet'!$P$21) + ABS('Data Sheet'!$S$21) &gt; 2, 'Data Sheet'!$P$21 + 'Data Sheet'!$S$21 &lt;= 4),   AND(ABS('Data Sheet'!$P$21) + ABS('Data Sheet'!$S$21) &lt;= 2, 'Data Sheet'!$M$21 = "PEO") )</xm:f>
            <x14:dxf>
              <fill>
                <patternFill>
                  <bgColor rgb="FFFFC000"/>
                </patternFill>
              </fill>
            </x14:dxf>
          </x14:cfRule>
          <x14:cfRule type="expression" priority="26" id="{1AC995F9-AAB6-4A63-91CB-81FE44753540}">
            <xm:f>AND(ABS('Data Sheet'!$P$21) + ABS('Data Sheet'!$S$21) &lt;= 2, 'Data Sheet'!$M$21 &lt;&gt; "PEO")</xm:f>
            <x14:dxf>
              <fill>
                <patternFill>
                  <bgColor rgb="FF92D050"/>
                </patternFill>
              </fill>
            </x14:dxf>
          </x14:cfRule>
          <xm:sqref>K21:K24</xm:sqref>
        </x14:conditionalFormatting>
        <x14:conditionalFormatting xmlns:xm="http://schemas.microsoft.com/office/excel/2006/main">
          <x14:cfRule type="expression" priority="21" id="{E121AE46-44BD-4EB3-8F39-9128B133A03C}">
            <xm:f>(ABS('Data Sheet'!$P$22) + ABS('Data Sheet'!$S$22)) &gt; 4</xm:f>
            <x14:dxf>
              <font>
                <color theme="0"/>
              </font>
              <fill>
                <patternFill>
                  <bgColor rgb="FFC00000"/>
                </patternFill>
              </fill>
            </x14:dxf>
          </x14:cfRule>
          <x14:cfRule type="expression" priority="22" id="{CBE7F770-1FEA-488D-A6DC-D0D45238E1B0}">
            <xm:f>OR(   AND(ABS('Data Sheet'!$P$22) + ABS('Data Sheet'!$S$22) &gt; 2, 'Data Sheet'!$P$22 + 'Data Sheet'!$S$22 &lt;= 4),   AND(ABS('Data Sheet'!$P$22) + ABS('Data Sheet'!$S$22) &lt;= 2, 'Data Sheet'!$M$22 = "PEO") )</xm:f>
            <x14:dxf>
              <fill>
                <patternFill>
                  <bgColor rgb="FFFFC000"/>
                </patternFill>
              </fill>
            </x14:dxf>
          </x14:cfRule>
          <x14:cfRule type="expression" priority="23" id="{22E101E8-A235-4751-9849-DC98E746813F}">
            <xm:f>AND(ABS('Data Sheet'!$P$22) + ABS('Data Sheet'!$S$22) &lt;= 2, 'Data Sheet'!$M$22 &lt;&gt; "PEO")</xm:f>
            <x14:dxf>
              <fill>
                <patternFill>
                  <bgColor rgb="FF92D050"/>
                </patternFill>
              </fill>
            </x14:dxf>
          </x14:cfRule>
          <xm:sqref>K26:K29</xm:sqref>
        </x14:conditionalFormatting>
        <x14:conditionalFormatting xmlns:xm="http://schemas.microsoft.com/office/excel/2006/main">
          <x14:cfRule type="expression" priority="18" id="{0C84C30B-B3CB-4AEC-B1FB-E70CE2F51B12}">
            <xm:f>(ABS('Data Sheet'!$P$23) + ABS('Data Sheet'!$S$23)) &gt; 4</xm:f>
            <x14:dxf>
              <font>
                <color theme="0"/>
              </font>
              <fill>
                <patternFill>
                  <bgColor rgb="FFC00000"/>
                </patternFill>
              </fill>
            </x14:dxf>
          </x14:cfRule>
          <x14:cfRule type="expression" priority="19" id="{45871B2B-EA9F-4543-B9CD-9CBDDCC49D8E}">
            <xm:f>OR(   AND(ABS('Data Sheet'!$P$23) + ABS('Data Sheet'!$S$23) &gt; 2, 'Data Sheet'!$P$23 + 'Data Sheet'!$S$23 &lt;= 4),   AND(ABS('Data Sheet'!$P$23) + ABS('Data Sheet'!$S$23) &lt;= 2, 'Data Sheet'!$M$23 = "PEO") )</xm:f>
            <x14:dxf>
              <fill>
                <patternFill>
                  <bgColor rgb="FFFFC000"/>
                </patternFill>
              </fill>
            </x14:dxf>
          </x14:cfRule>
          <x14:cfRule type="expression" priority="20" id="{A36E5168-D5AE-4A2C-B153-7857D3D30DCB}">
            <xm:f>AND(ABS('Data Sheet'!$P$23) + ABS('Data Sheet'!$S$23) &lt;= 2, 'Data Sheet'!$M$23 &lt;&gt; "PEO")</xm:f>
            <x14:dxf>
              <fill>
                <patternFill>
                  <bgColor rgb="FF92D050"/>
                </patternFill>
              </fill>
            </x14:dxf>
          </x14:cfRule>
          <xm:sqref>K31:K34</xm:sqref>
        </x14:conditionalFormatting>
        <x14:conditionalFormatting xmlns:xm="http://schemas.microsoft.com/office/excel/2006/main">
          <x14:cfRule type="expression" priority="15" id="{283DA932-45FA-4A2C-90A0-F0CBB56345D0}">
            <xm:f>(ABS('Data Sheet'!$P$18) + ABS('Data Sheet'!$S$18)) &gt; 4</xm:f>
            <x14:dxf>
              <font>
                <color theme="0"/>
              </font>
              <fill>
                <patternFill>
                  <bgColor rgb="FFC00000"/>
                </patternFill>
              </fill>
            </x14:dxf>
          </x14:cfRule>
          <x14:cfRule type="expression" priority="16" id="{00164AEF-0016-47A9-860D-7AB949994312}">
            <xm:f>OR(   AND(ABS('Data Sheet'!$P$18) + ABS('Data Sheet'!$S$18) &gt; 2, 'Data Sheet'!$P$18 + 'Data Sheet'!$S$18 &lt;= 4),   AND(ABS('Data Sheet'!$P$18) + ABS('Data Sheet'!$S$18) &lt;= 2, 'Data Sheet'!$M$18 = "PEO") )</xm:f>
            <x14:dxf>
              <fill>
                <patternFill>
                  <bgColor rgb="FFFFC000"/>
                </patternFill>
              </fill>
            </x14:dxf>
          </x14:cfRule>
          <x14:cfRule type="expression" priority="17" id="{6482E176-8A89-4235-9BEC-8437AC0B6237}">
            <xm:f>AND(ABS('Data Sheet'!$P$18) + ABS('Data Sheet'!$S$18) &lt;= 2, 'Data Sheet'!$M$18 &lt;&gt; "PEO")</xm:f>
            <x14:dxf>
              <fill>
                <patternFill>
                  <bgColor rgb="FF92D050"/>
                </patternFill>
              </fill>
            </x14:dxf>
          </x14:cfRule>
          <xm:sqref>K6:K9</xm:sqref>
        </x14:conditionalFormatting>
        <x14:conditionalFormatting xmlns:xm="http://schemas.microsoft.com/office/excel/2006/main">
          <x14:cfRule type="expression" priority="12" id="{F3CBFC67-E1FC-447E-A194-BDEE53B038A0}">
            <xm:f>(ABS('Data Sheet'!$P$25) + ABS('Data Sheet'!$S$25)) &gt; 4</xm:f>
            <x14:dxf>
              <font>
                <color theme="0"/>
              </font>
              <fill>
                <patternFill>
                  <bgColor rgb="FFC00000"/>
                </patternFill>
              </fill>
            </x14:dxf>
          </x14:cfRule>
          <x14:cfRule type="expression" priority="13" id="{894178D4-4771-44C4-9672-1AF9844E6E19}">
            <xm:f>OR(   AND(ABS('Data Sheet'!$P$25) + ABS('Data Sheet'!$S$25) &gt; 2, 'Data Sheet'!$P$25 + 'Data Sheet'!$S$25 &lt;= 4),   AND(ABS('Data Sheet'!$P$25) + ABS('Data Sheet'!$S$25) &lt;= 2, 'Data Sheet'!$M$25 = "PEO") )</xm:f>
            <x14:dxf>
              <fill>
                <patternFill>
                  <bgColor rgb="FFFFC000"/>
                </patternFill>
              </fill>
            </x14:dxf>
          </x14:cfRule>
          <x14:cfRule type="expression" priority="14" id="{3F778C0E-0110-47F8-85CE-727D17C40A5D}">
            <xm:f>AND(ABS('Data Sheet'!$P$25) + ABS('Data Sheet'!$S$25) &lt;= 2, 'Data Sheet'!$M$25 &lt;&gt; "PEO")</xm:f>
            <x14:dxf>
              <fill>
                <patternFill>
                  <bgColor rgb="FF92D050"/>
                </patternFill>
              </fill>
            </x14:dxf>
          </x14:cfRule>
          <xm:sqref>M26:M29</xm:sqref>
        </x14:conditionalFormatting>
        <x14:conditionalFormatting xmlns:xm="http://schemas.microsoft.com/office/excel/2006/main">
          <x14:cfRule type="expression" priority="9" id="{C2E624D8-E6B9-4107-9640-E16B5ABB2EC5}">
            <xm:f>(ABS('Data Sheet'!$P$27) + ABS('Data Sheet'!$S$27)) &gt; 4</xm:f>
            <x14:dxf>
              <font>
                <color theme="0"/>
              </font>
              <fill>
                <patternFill>
                  <bgColor rgb="FFC00000"/>
                </patternFill>
              </fill>
            </x14:dxf>
          </x14:cfRule>
          <x14:cfRule type="expression" priority="10" id="{C89AE6BB-5BE3-486F-B9E0-4505895E829A}">
            <xm:f>OR(   AND(ABS('Data Sheet'!$P$27) + ABS('Data Sheet'!$S$27) &gt; 2, 'Data Sheet'!$P$27 + 'Data Sheet'!$S$27 &lt;= 4),   AND(ABS('Data Sheet'!$P$27) + ABS('Data Sheet'!$S$27) &lt;= 2, 'Data Sheet'!$M$27 = "PEO") )</xm:f>
            <x14:dxf>
              <fill>
                <patternFill>
                  <bgColor rgb="FFFFC000"/>
                </patternFill>
              </fill>
            </x14:dxf>
          </x14:cfRule>
          <x14:cfRule type="expression" priority="11" id="{FADDED2B-70D0-4565-B9D7-04AF2EF6C69D}">
            <xm:f>AND(ABS('Data Sheet'!$P$27) + ABS('Data Sheet'!$S$27) &lt;= 2, 'Data Sheet'!$M$27 &lt;&gt; "PEO")</xm:f>
            <x14:dxf>
              <fill>
                <patternFill>
                  <bgColor rgb="FF92D050"/>
                </patternFill>
              </fill>
            </x14:dxf>
          </x14:cfRule>
          <xm:sqref>M31:M34</xm:sqref>
        </x14:conditionalFormatting>
        <x14:conditionalFormatting xmlns:xm="http://schemas.microsoft.com/office/excel/2006/main">
          <x14:cfRule type="expression" priority="6" id="{B8705A6C-FA31-4A1E-AE40-C53296E98B6E}">
            <xm:f>(ABS('Data Sheet'!$P$26) + ABS('Data Sheet'!$S$26)) &gt; 4</xm:f>
            <x14:dxf>
              <font>
                <color theme="0"/>
              </font>
              <fill>
                <patternFill>
                  <bgColor rgb="FFC00000"/>
                </patternFill>
              </fill>
            </x14:dxf>
          </x14:cfRule>
          <x14:cfRule type="expression" priority="7" id="{525CF77E-840F-43F6-AFAD-AF6035C59693}">
            <xm:f>OR(   AND(ABS('Data Sheet'!$P$26) + ABS('Data Sheet'!$S$26) &gt; 2, 'Data Sheet'!$P$26 + 'Data Sheet'!$S$26 &lt;= 4),   AND(ABS('Data Sheet'!$P$26) + ABS('Data Sheet'!$S$26) &lt;= 2, 'Data Sheet'!$M$26 = "PEO") )</xm:f>
            <x14:dxf>
              <fill>
                <patternFill>
                  <bgColor rgb="FFFFC000"/>
                </patternFill>
              </fill>
            </x14:dxf>
          </x14:cfRule>
          <x14:cfRule type="expression" priority="8" id="{E262EA33-2D34-4D7C-A136-9D02641230B0}">
            <xm:f>AND(ABS('Data Sheet'!$P$26) + ABS('Data Sheet'!$S$26) &lt;= 2, 'Data Sheet'!$M$26 &lt;&gt; "PEO")</xm:f>
            <x14:dxf>
              <fill>
                <patternFill>
                  <bgColor rgb="FF92D050"/>
                </patternFill>
              </fill>
            </x14:dxf>
          </x14:cfRule>
          <xm:sqref>M38:M41</xm:sqref>
        </x14:conditionalFormatting>
        <x14:conditionalFormatting xmlns:xm="http://schemas.microsoft.com/office/excel/2006/main">
          <x14:cfRule type="expression" priority="3" id="{C00DF695-ACF1-403B-AFDA-A4207F18AD64}">
            <xm:f>(ABS('Data Sheet'!$P$24) + ABS('Data Sheet'!$S$24)) &gt; 4</xm:f>
            <x14:dxf>
              <font>
                <color theme="0"/>
              </font>
              <fill>
                <patternFill>
                  <bgColor rgb="FFC00000"/>
                </patternFill>
              </fill>
            </x14:dxf>
          </x14:cfRule>
          <x14:cfRule type="expression" priority="4" id="{0E921490-4D49-4EF9-B775-A18877BD7ED0}">
            <xm:f>OR(   AND(ABS('Data Sheet'!$P$24) + ABS('Data Sheet'!$S$24) &gt; 2, 'Data Sheet'!$P$24 + 'Data Sheet'!$S$24 &lt;= 4),   AND(ABS('Data Sheet'!$P$24) + ABS('Data Sheet'!$S$24) &lt;= 2, 'Data Sheet'!$M$24 = "PEO") )</xm:f>
            <x14:dxf>
              <fill>
                <patternFill>
                  <bgColor rgb="FFFFC000"/>
                </patternFill>
              </fill>
            </x14:dxf>
          </x14:cfRule>
          <x14:cfRule type="expression" priority="5" id="{99B5DBAC-218E-449E-86D8-549A24AFEEBA}">
            <xm:f>AND(ABS('Data Sheet'!$P$24) + ABS('Data Sheet'!$S$24) &lt;= 2, 'Data Sheet'!$M$24 &lt;&gt; "PEO")</xm:f>
            <x14:dxf>
              <fill>
                <patternFill>
                  <bgColor rgb="FF92D050"/>
                </patternFill>
              </fill>
            </x14:dxf>
          </x14:cfRule>
          <xm:sqref>M43:M46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G26"/>
  <sheetViews>
    <sheetView showGridLines="0" tabSelected="1" zoomScaleNormal="100" workbookViewId="0">
      <selection activeCell="K11" sqref="K11"/>
    </sheetView>
  </sheetViews>
  <sheetFormatPr defaultRowHeight="14"/>
  <cols>
    <col min="4" max="4" width="16.75" customWidth="1"/>
    <col min="6" max="6" width="13.83203125" customWidth="1"/>
    <col min="7" max="7" width="30.6640625" customWidth="1"/>
  </cols>
  <sheetData>
    <row r="11" spans="1:7" ht="16.5">
      <c r="B11" s="2"/>
      <c r="C11" s="2"/>
      <c r="D11" s="2"/>
      <c r="E11" s="2"/>
      <c r="F11" s="2"/>
      <c r="G11" s="2"/>
    </row>
    <row r="12" spans="1:7" ht="21">
      <c r="B12" s="2"/>
      <c r="C12" s="14" t="s">
        <v>89</v>
      </c>
      <c r="D12" s="14"/>
      <c r="E12" s="2"/>
      <c r="F12" s="36" t="s">
        <v>90</v>
      </c>
      <c r="G12" s="36"/>
    </row>
    <row r="13" spans="1:7" ht="16.5">
      <c r="A13" s="15"/>
      <c r="B13" s="2"/>
      <c r="C13" s="2"/>
      <c r="D13" s="2"/>
      <c r="E13" s="2"/>
      <c r="F13" s="2"/>
      <c r="G13" s="2"/>
    </row>
    <row r="14" spans="1:7" ht="16.5">
      <c r="A14" s="16"/>
      <c r="B14" s="18" t="s">
        <v>72</v>
      </c>
      <c r="C14" s="18" t="s">
        <v>73</v>
      </c>
      <c r="D14" s="18" t="s">
        <v>2</v>
      </c>
      <c r="E14" s="2"/>
      <c r="F14" s="71" t="s">
        <v>78</v>
      </c>
      <c r="G14" s="72" t="s">
        <v>79</v>
      </c>
    </row>
    <row r="15" spans="1:7" ht="16.5">
      <c r="B15" s="17">
        <v>0</v>
      </c>
      <c r="C15" s="17">
        <v>0</v>
      </c>
      <c r="D15" s="17" t="s">
        <v>74</v>
      </c>
      <c r="E15" s="2"/>
      <c r="F15" s="73" t="s">
        <v>65</v>
      </c>
      <c r="G15" s="74" t="s">
        <v>65</v>
      </c>
    </row>
    <row r="16" spans="1:7" ht="16.5">
      <c r="B16" s="17">
        <v>1</v>
      </c>
      <c r="C16" s="17">
        <v>1</v>
      </c>
      <c r="D16" s="17" t="s">
        <v>75</v>
      </c>
      <c r="E16" s="2"/>
      <c r="F16" s="75" t="s">
        <v>80</v>
      </c>
      <c r="G16" s="76" t="s">
        <v>81</v>
      </c>
    </row>
    <row r="17" spans="2:7" ht="16.5">
      <c r="B17" s="17">
        <v>2</v>
      </c>
      <c r="C17" s="17">
        <v>2</v>
      </c>
      <c r="D17" s="17"/>
      <c r="E17" s="2"/>
      <c r="F17" s="73" t="s">
        <v>82</v>
      </c>
      <c r="G17" s="74" t="s">
        <v>83</v>
      </c>
    </row>
    <row r="18" spans="2:7" ht="16.5">
      <c r="B18" s="17">
        <v>3</v>
      </c>
      <c r="C18" s="17">
        <v>3</v>
      </c>
      <c r="D18" s="17" t="s">
        <v>76</v>
      </c>
      <c r="E18" s="2"/>
      <c r="F18" s="75" t="s">
        <v>84</v>
      </c>
      <c r="G18" s="76" t="s">
        <v>85</v>
      </c>
    </row>
    <row r="19" spans="2:7" ht="16.5">
      <c r="B19" s="17">
        <v>4</v>
      </c>
      <c r="C19" s="17">
        <v>4</v>
      </c>
      <c r="D19" s="17"/>
      <c r="E19" s="2"/>
      <c r="F19" s="73" t="s">
        <v>86</v>
      </c>
      <c r="G19" s="74" t="s">
        <v>87</v>
      </c>
    </row>
    <row r="20" spans="2:7" ht="16.5">
      <c r="B20" s="17">
        <v>5</v>
      </c>
      <c r="C20" s="17">
        <v>5</v>
      </c>
      <c r="D20" s="17" t="s">
        <v>77</v>
      </c>
      <c r="E20" s="2"/>
      <c r="F20" s="75" t="s">
        <v>88</v>
      </c>
      <c r="G20" s="76" t="s">
        <v>88</v>
      </c>
    </row>
    <row r="21" spans="2:7" ht="16.5">
      <c r="B21" s="2"/>
      <c r="C21" s="2"/>
      <c r="D21" s="2"/>
      <c r="E21" s="2"/>
      <c r="F21" s="73" t="s">
        <v>74</v>
      </c>
      <c r="G21" s="74" t="s">
        <v>74</v>
      </c>
    </row>
    <row r="22" spans="2:7" ht="16.5">
      <c r="B22" s="2"/>
      <c r="C22" s="2"/>
      <c r="D22" s="2"/>
      <c r="E22" s="2"/>
      <c r="F22" s="75"/>
      <c r="G22" s="76"/>
    </row>
    <row r="23" spans="2:7" ht="16.5">
      <c r="B23" s="2"/>
      <c r="C23" s="2"/>
      <c r="D23" s="2"/>
      <c r="E23" s="2"/>
      <c r="F23" s="73"/>
      <c r="G23" s="74"/>
    </row>
    <row r="24" spans="2:7">
      <c r="F24" s="77"/>
      <c r="G24" s="78"/>
    </row>
    <row r="25" spans="2:7">
      <c r="F25" s="79"/>
      <c r="G25" s="80"/>
    </row>
    <row r="26" spans="2:7">
      <c r="E26" s="32"/>
      <c r="F26" s="77"/>
      <c r="G26" s="78"/>
    </row>
  </sheetData>
  <sheetProtection algorithmName="SHA-512" hashValue="s1JVLDU/oGEt9lfWIi8Ndll/jQ08FPfRzNT6FhQ8N3/rMopGg7bSVfXgmEgDtE+B50sK1bum4p6cgSefMGMmTw==" saltValue="Qhjmd0PxBAl3p2zEtkBOrw==" spinCount="100000" sheet="1" objects="1" scenarios="1"/>
  <mergeCells count="1">
    <mergeCell ref="F12:G12"/>
  </mergeCells>
  <pageMargins left="0.7" right="0.7" top="0.75" bottom="0.75" header="0.3" footer="0.3"/>
  <pageSetup scale="67" orientation="portrait" horizontalDpi="300" verticalDpi="300" r:id="rId1"/>
  <headerFooter>
    <oddHeader>&amp;L&amp;G&amp;C&amp;G&amp;R&amp;G</oddHead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CFAD7B-8474-4E54-A8D7-0F06EBC124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Sheet</vt:lpstr>
      <vt:lpstr>Analysis</vt:lpstr>
      <vt:lpstr>Values</vt:lpstr>
      <vt:lpstr>Analysis!Print_Area</vt:lpstr>
      <vt:lpstr>'Data Sheet'!Print_Area</vt:lpstr>
      <vt:lpstr>Values!Print_Area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Allain</dc:creator>
  <cp:lastModifiedBy>Anne Balistreri</cp:lastModifiedBy>
  <cp:lastPrinted>2025-04-07T20:16:59Z</cp:lastPrinted>
  <dcterms:created xsi:type="dcterms:W3CDTF">2025-03-28T19:47:10Z</dcterms:created>
  <dcterms:modified xsi:type="dcterms:W3CDTF">2025-04-07T20:18:27Z</dcterms:modified>
</cp:coreProperties>
</file>